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backupFile="1"/>
  <mc:AlternateContent xmlns:mc="http://schemas.openxmlformats.org/markup-compatibility/2006">
    <mc:Choice Requires="x15">
      <x15ac:absPath xmlns:x15ac="http://schemas.microsoft.com/office/spreadsheetml/2010/11/ac" url="C:\Users\User\Desktop\ПРАЙСЫ\РАУС\2026.01.21\"/>
    </mc:Choice>
  </mc:AlternateContent>
  <xr:revisionPtr revIDLastSave="0" documentId="13_ncr:1_{03991B21-EDCC-4A61-A688-F187FD149320}" xr6:coauthVersionLast="47" xr6:coauthVersionMax="47" xr10:uidLastSave="{00000000-0000-0000-0000-000000000000}"/>
  <bookViews>
    <workbookView xWindow="-120" yWindow="-120" windowWidth="29040" windowHeight="15720" tabRatio="919" activeTab="8" xr2:uid="{00000000-000D-0000-FFFF-FFFF00000000}"/>
  </bookViews>
  <sheets>
    <sheet name="Наценка" sheetId="66" r:id="rId1"/>
    <sheet name=" КОРПУС Кухня" sheetId="48" r:id="rId2"/>
    <sheet name="Чарли в пленке Чарли" sheetId="55" r:id="rId3"/>
    <sheet name="Чарли в пленке Глэдис" sheetId="53" r:id="rId4"/>
    <sheet name="Чарли в пленке Прованс" sheetId="58" r:id="rId5"/>
    <sheet name="Чарли  в пленке Квадро" sheetId="51" r:id="rId6"/>
    <sheet name="Чарли в пленке Тесс" sheetId="41" r:id="rId7"/>
    <sheet name="Чарли в пленке Инесса NEW" sheetId="36" r:id="rId8"/>
    <sheet name="Чарли в пленке  Афина" sheetId="52" r:id="rId9"/>
    <sheet name="Чарли в пленке Люкс" sheetId="60" r:id="rId10"/>
    <sheet name="Чарли в пленке Шале" sheetId="61" r:id="rId11"/>
    <sheet name="Чарли в пленке Милания" sheetId="62" r:id="rId12"/>
    <sheet name="Чарли в пленке Ева" sheetId="65" r:id="rId13"/>
    <sheet name="Лист1" sheetId="67" r:id="rId14"/>
  </sheets>
  <definedNames>
    <definedName name="_xlnm.Print_Area" localSheetId="1">' КОРПУС Кухня'!$A$1:$I$118</definedName>
    <definedName name="_xlnm.Print_Area" localSheetId="8">'Чарли в пленке  Афина'!$A$1:$Q$120</definedName>
    <definedName name="_xlnm.Print_Area" localSheetId="4">'Чарли в пленке Прованс'!$A$1:$Q$122</definedName>
    <definedName name="ОбщаяНаценка">Наценка!$C$15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1" i="62" l="1"/>
  <c r="L112" i="62"/>
  <c r="L113" i="62"/>
  <c r="L114" i="62"/>
  <c r="L115" i="62"/>
  <c r="L116" i="62"/>
  <c r="L117" i="62"/>
  <c r="L118" i="62"/>
  <c r="L119" i="62"/>
  <c r="L120" i="62"/>
  <c r="L122" i="62"/>
  <c r="L109" i="61"/>
  <c r="L110" i="61"/>
  <c r="L111" i="61"/>
  <c r="L112" i="61"/>
  <c r="L113" i="61"/>
  <c r="L114" i="61"/>
  <c r="L115" i="61"/>
  <c r="L116" i="61"/>
  <c r="L117" i="61"/>
  <c r="L118" i="61"/>
  <c r="L120" i="61"/>
  <c r="L108" i="60"/>
  <c r="L109" i="60"/>
  <c r="L110" i="60"/>
  <c r="L111" i="60"/>
  <c r="L112" i="60"/>
  <c r="L113" i="60"/>
  <c r="L114" i="60"/>
  <c r="L115" i="60"/>
  <c r="L116" i="60"/>
  <c r="L117" i="60"/>
  <c r="L119" i="60"/>
  <c r="L109" i="52"/>
  <c r="L110" i="52"/>
  <c r="L111" i="52"/>
  <c r="L112" i="52"/>
  <c r="L113" i="52"/>
  <c r="L114" i="52"/>
  <c r="L115" i="52"/>
  <c r="L116" i="52"/>
  <c r="L117" i="52"/>
  <c r="L118" i="52"/>
  <c r="L120" i="52"/>
  <c r="L108" i="36"/>
  <c r="L109" i="36"/>
  <c r="L110" i="36"/>
  <c r="L111" i="36"/>
  <c r="L112" i="36"/>
  <c r="L113" i="36"/>
  <c r="L114" i="36"/>
  <c r="L115" i="36"/>
  <c r="L116" i="36"/>
  <c r="L117" i="36"/>
  <c r="L119" i="36"/>
  <c r="M106" i="41"/>
  <c r="M107" i="41"/>
  <c r="M108" i="41"/>
  <c r="M109" i="41"/>
  <c r="M110" i="41"/>
  <c r="M111" i="41"/>
  <c r="M112" i="41"/>
  <c r="M113" i="41"/>
  <c r="M114" i="41"/>
  <c r="M115" i="41"/>
  <c r="M117" i="41"/>
  <c r="L113" i="51"/>
  <c r="L114" i="51"/>
  <c r="L115" i="51"/>
  <c r="L116" i="51"/>
  <c r="L117" i="51"/>
  <c r="L118" i="51"/>
  <c r="L119" i="51"/>
  <c r="L120" i="51"/>
  <c r="L121" i="51"/>
  <c r="L122" i="51"/>
  <c r="L124" i="51"/>
  <c r="L111" i="58"/>
  <c r="L112" i="58"/>
  <c r="L113" i="58"/>
  <c r="L114" i="58"/>
  <c r="L115" i="58"/>
  <c r="L116" i="58"/>
  <c r="L117" i="58"/>
  <c r="L118" i="58"/>
  <c r="L119" i="58"/>
  <c r="L120" i="58"/>
  <c r="L122" i="58"/>
  <c r="L111" i="53"/>
  <c r="L112" i="53"/>
  <c r="L113" i="53"/>
  <c r="L114" i="53"/>
  <c r="L115" i="53"/>
  <c r="L116" i="53"/>
  <c r="L117" i="53"/>
  <c r="L118" i="53"/>
  <c r="L119" i="53"/>
  <c r="L120" i="53"/>
  <c r="L122" i="53"/>
  <c r="P115" i="55"/>
  <c r="P116" i="55"/>
  <c r="P117" i="55"/>
  <c r="P118" i="55"/>
  <c r="P119" i="55"/>
  <c r="P120" i="55"/>
  <c r="P121" i="55"/>
  <c r="P122" i="55"/>
  <c r="P123" i="55"/>
  <c r="P124" i="55"/>
  <c r="P126" i="55"/>
  <c r="I102" i="52" l="1"/>
  <c r="J102" i="52" s="1"/>
  <c r="L24" i="55"/>
  <c r="L25" i="55"/>
  <c r="L29" i="55"/>
  <c r="L30" i="55"/>
  <c r="L32" i="55"/>
  <c r="L33" i="55"/>
  <c r="L34" i="55"/>
  <c r="L35" i="55"/>
  <c r="L36" i="55"/>
  <c r="L37" i="55"/>
  <c r="L38" i="55"/>
  <c r="L39" i="55"/>
  <c r="L40" i="55"/>
  <c r="L41" i="55"/>
  <c r="L42" i="55"/>
  <c r="L43" i="55"/>
  <c r="L44" i="55"/>
  <c r="L45" i="55"/>
  <c r="L46" i="55"/>
  <c r="L47" i="55"/>
  <c r="L48" i="55"/>
  <c r="L49" i="55"/>
  <c r="L50" i="55"/>
  <c r="L51" i="55"/>
  <c r="L52" i="55"/>
  <c r="L53" i="55"/>
  <c r="L54" i="55"/>
  <c r="L55" i="55"/>
  <c r="L56" i="55"/>
  <c r="L57" i="55"/>
  <c r="L58" i="55"/>
  <c r="L59" i="55"/>
  <c r="L60" i="55"/>
  <c r="L61" i="55"/>
  <c r="L62" i="55"/>
  <c r="L63" i="55"/>
  <c r="L64" i="55"/>
  <c r="L65" i="55"/>
  <c r="L66" i="55"/>
  <c r="L67" i="55"/>
  <c r="L68" i="55"/>
  <c r="L69" i="55"/>
  <c r="L70" i="55"/>
  <c r="L71" i="55"/>
  <c r="L72" i="55"/>
  <c r="N72" i="55" s="1"/>
  <c r="L73" i="55"/>
  <c r="L74" i="55"/>
  <c r="N74" i="55" s="1"/>
  <c r="L75" i="55"/>
  <c r="L76" i="55"/>
  <c r="N76" i="55" s="1"/>
  <c r="L77" i="55"/>
  <c r="L78" i="55"/>
  <c r="L79" i="55"/>
  <c r="L80" i="55"/>
  <c r="L81" i="55"/>
  <c r="N81" i="55" s="1"/>
  <c r="L82" i="55"/>
  <c r="L83" i="55"/>
  <c r="L84" i="55"/>
  <c r="L85" i="55"/>
  <c r="L86" i="55"/>
  <c r="L87" i="55"/>
  <c r="L88" i="55"/>
  <c r="N88" i="55" s="1"/>
  <c r="L89" i="55"/>
  <c r="L90" i="55"/>
  <c r="N90" i="55" s="1"/>
  <c r="L91" i="55"/>
  <c r="L92" i="55"/>
  <c r="L93" i="55"/>
  <c r="L94" i="55"/>
  <c r="N94" i="55" s="1"/>
  <c r="L95" i="55"/>
  <c r="L96" i="55"/>
  <c r="N96" i="55" s="1"/>
  <c r="L97" i="55"/>
  <c r="L98" i="55"/>
  <c r="L99" i="55"/>
  <c r="L100" i="55"/>
  <c r="L101" i="55"/>
  <c r="L102" i="55"/>
  <c r="N102" i="55" s="1"/>
  <c r="L103" i="55"/>
  <c r="L104" i="55"/>
  <c r="L105" i="55"/>
  <c r="L106" i="55"/>
  <c r="L107" i="55"/>
  <c r="L108" i="55"/>
  <c r="N108" i="55" s="1"/>
  <c r="L109" i="55"/>
  <c r="L110" i="55"/>
  <c r="L111" i="55"/>
  <c r="L112" i="55"/>
  <c r="L113" i="55"/>
  <c r="L114" i="55"/>
  <c r="L115" i="55"/>
  <c r="L116" i="55"/>
  <c r="L117" i="55"/>
  <c r="L118" i="55"/>
  <c r="L119" i="55"/>
  <c r="L120" i="55"/>
  <c r="L121" i="55"/>
  <c r="L122" i="55"/>
  <c r="L123" i="55"/>
  <c r="L124" i="55"/>
  <c r="L125" i="55"/>
  <c r="L126" i="55"/>
  <c r="K108" i="55"/>
  <c r="M108" i="55" s="1"/>
  <c r="K102" i="55"/>
  <c r="M102" i="55" s="1"/>
  <c r="K96" i="55"/>
  <c r="M96" i="55" s="1"/>
  <c r="K94" i="55"/>
  <c r="M94" i="55" s="1"/>
  <c r="K90" i="55"/>
  <c r="M90" i="55" s="1"/>
  <c r="K88" i="55"/>
  <c r="M88" i="55" s="1"/>
  <c r="K86" i="55"/>
  <c r="M86" i="55" s="1"/>
  <c r="K81" i="55"/>
  <c r="M81" i="55" s="1"/>
  <c r="K76" i="55"/>
  <c r="M76" i="55" s="1"/>
  <c r="K74" i="55"/>
  <c r="M74" i="55" s="1"/>
  <c r="K72" i="55"/>
  <c r="M72" i="55" s="1"/>
  <c r="I102" i="65"/>
  <c r="J102" i="65" s="1"/>
  <c r="I96" i="65"/>
  <c r="J96" i="65" s="1"/>
  <c r="I90" i="65"/>
  <c r="J90" i="65" s="1"/>
  <c r="I88" i="65"/>
  <c r="J88" i="65" s="1"/>
  <c r="I84" i="65"/>
  <c r="J84" i="65" s="1"/>
  <c r="I82" i="65"/>
  <c r="J82" i="65" s="1"/>
  <c r="I80" i="65"/>
  <c r="J80" i="65" s="1"/>
  <c r="I75" i="65"/>
  <c r="J75" i="65" s="1"/>
  <c r="I70" i="65"/>
  <c r="J70" i="65" s="1"/>
  <c r="I68" i="65"/>
  <c r="J68" i="65" s="1"/>
  <c r="I66" i="65"/>
  <c r="J66" i="65" s="1"/>
  <c r="I104" i="62"/>
  <c r="J104" i="62" s="1"/>
  <c r="I98" i="62"/>
  <c r="J98" i="62" s="1"/>
  <c r="I92" i="62"/>
  <c r="J92" i="62" s="1"/>
  <c r="I90" i="62"/>
  <c r="J90" i="62" s="1"/>
  <c r="I86" i="62"/>
  <c r="J86" i="62" s="1"/>
  <c r="I84" i="62"/>
  <c r="J84" i="62" s="1"/>
  <c r="I82" i="62"/>
  <c r="J82" i="62" s="1"/>
  <c r="I77" i="62"/>
  <c r="J77" i="62" s="1"/>
  <c r="I72" i="62"/>
  <c r="J72" i="62" s="1"/>
  <c r="I70" i="62"/>
  <c r="J70" i="62" s="1"/>
  <c r="I68" i="62"/>
  <c r="J68" i="62" s="1"/>
  <c r="I102" i="61"/>
  <c r="J102" i="61" s="1"/>
  <c r="I96" i="61"/>
  <c r="J96" i="61" s="1"/>
  <c r="I90" i="61"/>
  <c r="J90" i="61" s="1"/>
  <c r="I88" i="61"/>
  <c r="J88" i="61" s="1"/>
  <c r="I84" i="61"/>
  <c r="J84" i="61" s="1"/>
  <c r="I82" i="61"/>
  <c r="J82" i="61" s="1"/>
  <c r="I80" i="61"/>
  <c r="J80" i="61" s="1"/>
  <c r="I75" i="61"/>
  <c r="J75" i="61" s="1"/>
  <c r="I70" i="61"/>
  <c r="J70" i="61" s="1"/>
  <c r="I68" i="61"/>
  <c r="J68" i="61" s="1"/>
  <c r="I66" i="61"/>
  <c r="J66" i="61" s="1"/>
  <c r="I119" i="60"/>
  <c r="G119" i="60" s="1"/>
  <c r="I101" i="60"/>
  <c r="J101" i="60" s="1"/>
  <c r="I95" i="60"/>
  <c r="J95" i="60" s="1"/>
  <c r="I89" i="60"/>
  <c r="J89" i="60" s="1"/>
  <c r="I87" i="60"/>
  <c r="J87" i="60" s="1"/>
  <c r="I83" i="60"/>
  <c r="J83" i="60" s="1"/>
  <c r="I81" i="60"/>
  <c r="J81" i="60" s="1"/>
  <c r="I79" i="60"/>
  <c r="J79" i="60" s="1"/>
  <c r="I74" i="60"/>
  <c r="J74" i="60" s="1"/>
  <c r="I69" i="60"/>
  <c r="J69" i="60" s="1"/>
  <c r="I67" i="60"/>
  <c r="J67" i="60" s="1"/>
  <c r="I65" i="60"/>
  <c r="J65" i="60" s="1"/>
  <c r="I96" i="52"/>
  <c r="J96" i="52" s="1"/>
  <c r="I90" i="52"/>
  <c r="J90" i="52" s="1"/>
  <c r="I88" i="52"/>
  <c r="J88" i="52" s="1"/>
  <c r="I84" i="52"/>
  <c r="J84" i="52" s="1"/>
  <c r="I82" i="52"/>
  <c r="J82" i="52" s="1"/>
  <c r="I80" i="52"/>
  <c r="J80" i="52" s="1"/>
  <c r="I73" i="52"/>
  <c r="J73" i="52" s="1"/>
  <c r="I70" i="52"/>
  <c r="J70" i="52" s="1"/>
  <c r="I68" i="52"/>
  <c r="J68" i="52" s="1"/>
  <c r="I66" i="52"/>
  <c r="J66" i="52" s="1"/>
  <c r="I101" i="36"/>
  <c r="J101" i="36" s="1"/>
  <c r="I95" i="36"/>
  <c r="J95" i="36" s="1"/>
  <c r="I89" i="36"/>
  <c r="J89" i="36" s="1"/>
  <c r="I87" i="36"/>
  <c r="J87" i="36" s="1"/>
  <c r="I83" i="36"/>
  <c r="J83" i="36" s="1"/>
  <c r="I81" i="36"/>
  <c r="J81" i="36" s="1"/>
  <c r="I79" i="36"/>
  <c r="J79" i="36" s="1"/>
  <c r="I74" i="36"/>
  <c r="J74" i="36" s="1"/>
  <c r="I69" i="36"/>
  <c r="J69" i="36" s="1"/>
  <c r="I67" i="36"/>
  <c r="J67" i="36" s="1"/>
  <c r="I65" i="36"/>
  <c r="J65" i="36" s="1"/>
  <c r="J99" i="41"/>
  <c r="K99" i="41" s="1"/>
  <c r="J93" i="41"/>
  <c r="K93" i="41" s="1"/>
  <c r="J87" i="41"/>
  <c r="K87" i="41" s="1"/>
  <c r="J85" i="41"/>
  <c r="K85" i="41" s="1"/>
  <c r="J81" i="41"/>
  <c r="K81" i="41" s="1"/>
  <c r="J79" i="41"/>
  <c r="K79" i="41" s="1"/>
  <c r="J77" i="41"/>
  <c r="K77" i="41" s="1"/>
  <c r="J72" i="41"/>
  <c r="K72" i="41" s="1"/>
  <c r="J67" i="41"/>
  <c r="K67" i="41" s="1"/>
  <c r="J65" i="41"/>
  <c r="K65" i="41" s="1"/>
  <c r="J63" i="41"/>
  <c r="K63" i="41" s="1"/>
  <c r="I106" i="51"/>
  <c r="J106" i="51" s="1"/>
  <c r="I100" i="51"/>
  <c r="J100" i="51" s="1"/>
  <c r="I94" i="51"/>
  <c r="J94" i="51" s="1"/>
  <c r="I92" i="51"/>
  <c r="J92" i="51" s="1"/>
  <c r="I88" i="51"/>
  <c r="J88" i="51" s="1"/>
  <c r="I86" i="51"/>
  <c r="J86" i="51" s="1"/>
  <c r="I84" i="51"/>
  <c r="J84" i="51" s="1"/>
  <c r="I79" i="51"/>
  <c r="J79" i="51" s="1"/>
  <c r="I74" i="51"/>
  <c r="J74" i="51" s="1"/>
  <c r="I72" i="51"/>
  <c r="J72" i="51" s="1"/>
  <c r="I70" i="51"/>
  <c r="J70" i="51" s="1"/>
  <c r="I104" i="58"/>
  <c r="J104" i="58" s="1"/>
  <c r="I98" i="58"/>
  <c r="J98" i="58" s="1"/>
  <c r="I92" i="58"/>
  <c r="J92" i="58" s="1"/>
  <c r="I90" i="58"/>
  <c r="J90" i="58" s="1"/>
  <c r="I86" i="58"/>
  <c r="J86" i="58" s="1"/>
  <c r="I84" i="58"/>
  <c r="J84" i="58" s="1"/>
  <c r="I82" i="58"/>
  <c r="J82" i="58" s="1"/>
  <c r="I77" i="58"/>
  <c r="J77" i="58" s="1"/>
  <c r="I72" i="58"/>
  <c r="J72" i="58" s="1"/>
  <c r="I70" i="58"/>
  <c r="J70" i="58" s="1"/>
  <c r="I68" i="58"/>
  <c r="J68" i="58" s="1"/>
  <c r="I104" i="53"/>
  <c r="J104" i="53" s="1"/>
  <c r="I98" i="53"/>
  <c r="J98" i="53" s="1"/>
  <c r="I92" i="53"/>
  <c r="J92" i="53" s="1"/>
  <c r="I90" i="53"/>
  <c r="J90" i="53" s="1"/>
  <c r="I86" i="53"/>
  <c r="J86" i="53" s="1"/>
  <c r="I84" i="53"/>
  <c r="J84" i="53" s="1"/>
  <c r="I82" i="53"/>
  <c r="J82" i="53" s="1"/>
  <c r="I77" i="53"/>
  <c r="J77" i="53" s="1"/>
  <c r="I72" i="53"/>
  <c r="J72" i="53" s="1"/>
  <c r="I70" i="53"/>
  <c r="J70" i="53" s="1"/>
  <c r="I68" i="53"/>
  <c r="J68" i="53" s="1"/>
  <c r="N86" i="55"/>
  <c r="I114" i="51"/>
  <c r="G114" i="51" s="1"/>
  <c r="I115" i="51"/>
  <c r="G115" i="51" s="1"/>
  <c r="I116" i="51"/>
  <c r="G116" i="51" s="1"/>
  <c r="I117" i="51"/>
  <c r="G117" i="51" s="1"/>
  <c r="I118" i="51"/>
  <c r="G118" i="51" s="1"/>
  <c r="I119" i="51"/>
  <c r="G119" i="51" s="1"/>
  <c r="I120" i="51"/>
  <c r="G120" i="51" s="1"/>
  <c r="I121" i="51"/>
  <c r="G121" i="51" s="1"/>
  <c r="I122" i="51"/>
  <c r="G122" i="51" s="1"/>
  <c r="I123" i="51"/>
  <c r="I124" i="51"/>
  <c r="G124" i="51" s="1"/>
  <c r="I113" i="51"/>
  <c r="G113" i="51" s="1"/>
  <c r="I23" i="51"/>
  <c r="I24" i="51"/>
  <c r="I25" i="51"/>
  <c r="I26" i="51"/>
  <c r="I27" i="51"/>
  <c r="I28" i="51"/>
  <c r="I29" i="51"/>
  <c r="I22" i="51"/>
  <c r="I121" i="53"/>
  <c r="I122" i="53"/>
  <c r="G122" i="53" s="1"/>
  <c r="I117" i="53"/>
  <c r="G117" i="53" s="1"/>
  <c r="I118" i="53"/>
  <c r="G118" i="53" s="1"/>
  <c r="I119" i="53"/>
  <c r="G119" i="53" s="1"/>
  <c r="I120" i="53"/>
  <c r="G120" i="53" s="1"/>
  <c r="I116" i="53"/>
  <c r="G116" i="53" s="1"/>
  <c r="I112" i="53"/>
  <c r="G112" i="53" s="1"/>
  <c r="I113" i="53"/>
  <c r="G113" i="53" s="1"/>
  <c r="I114" i="53"/>
  <c r="G114" i="53" s="1"/>
  <c r="I115" i="53"/>
  <c r="G115" i="53" s="1"/>
  <c r="I111" i="53"/>
  <c r="G111" i="53" s="1"/>
  <c r="I21" i="53"/>
  <c r="I22" i="53"/>
  <c r="I23" i="53"/>
  <c r="I24" i="53"/>
  <c r="I25" i="53"/>
  <c r="I26" i="53"/>
  <c r="I27" i="53"/>
  <c r="I20" i="53"/>
  <c r="J17" i="41"/>
  <c r="K17" i="41" s="1"/>
  <c r="J119" i="60" l="1"/>
  <c r="H119" i="60" s="1"/>
  <c r="I120" i="65"/>
  <c r="G120" i="65" s="1"/>
  <c r="I119" i="65"/>
  <c r="I118" i="65"/>
  <c r="G118" i="65" s="1"/>
  <c r="I117" i="65"/>
  <c r="G117" i="65" s="1"/>
  <c r="I116" i="65"/>
  <c r="G116" i="65" s="1"/>
  <c r="I115" i="65"/>
  <c r="G115" i="65" s="1"/>
  <c r="I114" i="65"/>
  <c r="G114" i="65" s="1"/>
  <c r="I113" i="65"/>
  <c r="G113" i="65" s="1"/>
  <c r="I112" i="65"/>
  <c r="G112" i="65" s="1"/>
  <c r="I111" i="65"/>
  <c r="G111" i="65" s="1"/>
  <c r="I110" i="65"/>
  <c r="G110" i="65" s="1"/>
  <c r="I109" i="65"/>
  <c r="G109" i="65" s="1"/>
  <c r="I108" i="65"/>
  <c r="I107" i="65"/>
  <c r="I106" i="65"/>
  <c r="I105" i="65"/>
  <c r="I104" i="65"/>
  <c r="I103" i="65"/>
  <c r="I101" i="65"/>
  <c r="I100" i="65"/>
  <c r="I99" i="65"/>
  <c r="I98" i="65"/>
  <c r="I97" i="65"/>
  <c r="I95" i="65"/>
  <c r="I94" i="65"/>
  <c r="I93" i="65"/>
  <c r="I92" i="65"/>
  <c r="I91" i="65"/>
  <c r="I89" i="65"/>
  <c r="I87" i="65"/>
  <c r="I86" i="65"/>
  <c r="I85" i="65"/>
  <c r="I83" i="65"/>
  <c r="I81" i="65"/>
  <c r="I79" i="65"/>
  <c r="I78" i="65"/>
  <c r="I77" i="65"/>
  <c r="I76" i="65"/>
  <c r="I74" i="65"/>
  <c r="I73" i="65"/>
  <c r="I72" i="65"/>
  <c r="I71" i="65"/>
  <c r="I69" i="65"/>
  <c r="I67" i="65"/>
  <c r="I65" i="65"/>
  <c r="I64" i="65"/>
  <c r="I63" i="65"/>
  <c r="I62" i="65"/>
  <c r="I61" i="65"/>
  <c r="I60" i="65"/>
  <c r="I59" i="65"/>
  <c r="I58" i="65"/>
  <c r="I57" i="65"/>
  <c r="I56" i="65"/>
  <c r="I55" i="65"/>
  <c r="I54" i="65"/>
  <c r="I53" i="65"/>
  <c r="I52" i="65"/>
  <c r="I51" i="65"/>
  <c r="I50" i="65"/>
  <c r="I49" i="65"/>
  <c r="I48" i="65"/>
  <c r="I47" i="65"/>
  <c r="I46" i="65"/>
  <c r="I45" i="65"/>
  <c r="I44" i="65"/>
  <c r="I43" i="65"/>
  <c r="I42" i="65"/>
  <c r="I41" i="65"/>
  <c r="I40" i="65"/>
  <c r="I39" i="65"/>
  <c r="I38" i="65"/>
  <c r="I37" i="65"/>
  <c r="I36" i="65"/>
  <c r="I35" i="65"/>
  <c r="I34" i="65"/>
  <c r="I33" i="65"/>
  <c r="I32" i="65"/>
  <c r="I31" i="65"/>
  <c r="I30" i="65"/>
  <c r="I29" i="65"/>
  <c r="I28" i="65"/>
  <c r="I27" i="65"/>
  <c r="I26" i="65"/>
  <c r="I25" i="65"/>
  <c r="I24" i="65"/>
  <c r="I23" i="65"/>
  <c r="I22" i="65"/>
  <c r="I21" i="65"/>
  <c r="I20" i="65"/>
  <c r="I19" i="65"/>
  <c r="I18" i="65"/>
  <c r="I122" i="62"/>
  <c r="G122" i="62" s="1"/>
  <c r="I121" i="62"/>
  <c r="I120" i="62"/>
  <c r="G120" i="62" s="1"/>
  <c r="I119" i="62"/>
  <c r="G119" i="62" s="1"/>
  <c r="I118" i="62"/>
  <c r="G118" i="62" s="1"/>
  <c r="I117" i="62"/>
  <c r="G117" i="62" s="1"/>
  <c r="I116" i="62"/>
  <c r="G116" i="62" s="1"/>
  <c r="I115" i="62"/>
  <c r="G115" i="62" s="1"/>
  <c r="I114" i="62"/>
  <c r="G114" i="62" s="1"/>
  <c r="I113" i="62"/>
  <c r="G113" i="62" s="1"/>
  <c r="I112" i="62"/>
  <c r="G112" i="62" s="1"/>
  <c r="I111" i="62"/>
  <c r="G111" i="62" s="1"/>
  <c r="I110" i="62"/>
  <c r="I109" i="62"/>
  <c r="I108" i="62"/>
  <c r="I107" i="62"/>
  <c r="I106" i="62"/>
  <c r="I105" i="62"/>
  <c r="I103" i="62"/>
  <c r="I102" i="62"/>
  <c r="I101" i="62"/>
  <c r="I100" i="62"/>
  <c r="I99" i="62"/>
  <c r="I97" i="62"/>
  <c r="I96" i="62"/>
  <c r="I95" i="62"/>
  <c r="I94" i="62"/>
  <c r="I93" i="62"/>
  <c r="I91" i="62"/>
  <c r="I89" i="62"/>
  <c r="I88" i="62"/>
  <c r="I87" i="62"/>
  <c r="I85" i="62"/>
  <c r="I83" i="62"/>
  <c r="I81" i="62"/>
  <c r="I80" i="62"/>
  <c r="I79" i="62"/>
  <c r="I78" i="62"/>
  <c r="I76" i="62"/>
  <c r="I75" i="62"/>
  <c r="I74" i="62"/>
  <c r="I73" i="62"/>
  <c r="I71" i="62"/>
  <c r="I69" i="62"/>
  <c r="I67" i="62"/>
  <c r="I66" i="62"/>
  <c r="I65" i="62"/>
  <c r="I64" i="62"/>
  <c r="I63" i="62"/>
  <c r="I62" i="62"/>
  <c r="I61" i="62"/>
  <c r="I60" i="62"/>
  <c r="I59" i="62"/>
  <c r="I58" i="62"/>
  <c r="I57" i="62"/>
  <c r="I56" i="62"/>
  <c r="I55" i="62"/>
  <c r="I54" i="62"/>
  <c r="I53" i="62"/>
  <c r="I52" i="62"/>
  <c r="I51" i="62"/>
  <c r="I50" i="62"/>
  <c r="I49" i="62"/>
  <c r="I48" i="62"/>
  <c r="I47" i="62"/>
  <c r="I46" i="62"/>
  <c r="I45" i="62"/>
  <c r="I44" i="62"/>
  <c r="I43" i="62"/>
  <c r="I42" i="62"/>
  <c r="I41" i="62"/>
  <c r="I40" i="62"/>
  <c r="I39" i="62"/>
  <c r="I38" i="62"/>
  <c r="I37" i="62"/>
  <c r="I36" i="62"/>
  <c r="I35" i="62"/>
  <c r="I34" i="62"/>
  <c r="I33" i="62"/>
  <c r="I32" i="62"/>
  <c r="I31" i="62"/>
  <c r="I30" i="62"/>
  <c r="I29" i="62"/>
  <c r="I28" i="62"/>
  <c r="I27" i="62"/>
  <c r="I26" i="62"/>
  <c r="I25" i="62"/>
  <c r="I24" i="62"/>
  <c r="I23" i="62"/>
  <c r="I22" i="62"/>
  <c r="I21" i="62"/>
  <c r="I20" i="62"/>
  <c r="I120" i="61"/>
  <c r="G120" i="61" s="1"/>
  <c r="I119" i="61"/>
  <c r="I118" i="61"/>
  <c r="G118" i="61" s="1"/>
  <c r="I117" i="61"/>
  <c r="G117" i="61" s="1"/>
  <c r="I116" i="61"/>
  <c r="G116" i="61" s="1"/>
  <c r="I115" i="61"/>
  <c r="G115" i="61" s="1"/>
  <c r="I114" i="61"/>
  <c r="G114" i="61" s="1"/>
  <c r="I113" i="61"/>
  <c r="G113" i="61" s="1"/>
  <c r="I112" i="61"/>
  <c r="G112" i="61" s="1"/>
  <c r="I111" i="61"/>
  <c r="G111" i="61" s="1"/>
  <c r="I110" i="61"/>
  <c r="G110" i="61" s="1"/>
  <c r="I109" i="61"/>
  <c r="G109" i="61" s="1"/>
  <c r="I108" i="61"/>
  <c r="I107" i="61"/>
  <c r="I106" i="61"/>
  <c r="I105" i="61"/>
  <c r="I104" i="61"/>
  <c r="I103" i="61"/>
  <c r="I101" i="61"/>
  <c r="I100" i="61"/>
  <c r="I99" i="61"/>
  <c r="I98" i="61"/>
  <c r="I97" i="61"/>
  <c r="I95" i="61"/>
  <c r="I94" i="61"/>
  <c r="I93" i="61"/>
  <c r="I92" i="61"/>
  <c r="I91" i="61"/>
  <c r="I89" i="61"/>
  <c r="I87" i="61"/>
  <c r="I86" i="61"/>
  <c r="I85" i="61"/>
  <c r="I83" i="61"/>
  <c r="I81" i="61"/>
  <c r="I79" i="61"/>
  <c r="I78" i="61"/>
  <c r="I77" i="61"/>
  <c r="I76" i="61"/>
  <c r="I74" i="61"/>
  <c r="I73" i="61"/>
  <c r="I72" i="61"/>
  <c r="I71" i="61"/>
  <c r="I69" i="61"/>
  <c r="I67" i="61"/>
  <c r="I65" i="61"/>
  <c r="I64" i="61"/>
  <c r="I63" i="61"/>
  <c r="I62" i="61"/>
  <c r="I61" i="61"/>
  <c r="I60" i="61"/>
  <c r="I59" i="61"/>
  <c r="I58" i="61"/>
  <c r="I57" i="61"/>
  <c r="I56" i="61"/>
  <c r="I55" i="61"/>
  <c r="I54" i="61"/>
  <c r="I53" i="61"/>
  <c r="I52" i="61"/>
  <c r="I51" i="61"/>
  <c r="I50" i="61"/>
  <c r="I49" i="61"/>
  <c r="I48" i="61"/>
  <c r="I47" i="61"/>
  <c r="I46" i="61"/>
  <c r="I45" i="61"/>
  <c r="I44" i="61"/>
  <c r="I43" i="61"/>
  <c r="I42" i="61"/>
  <c r="I41" i="61"/>
  <c r="I40" i="61"/>
  <c r="I39" i="61"/>
  <c r="I38" i="61"/>
  <c r="I37" i="61"/>
  <c r="I36" i="61"/>
  <c r="I35" i="61"/>
  <c r="I34" i="61"/>
  <c r="I33" i="61"/>
  <c r="I32" i="61"/>
  <c r="I31" i="61"/>
  <c r="I30" i="61"/>
  <c r="I29" i="61"/>
  <c r="I28" i="61"/>
  <c r="I27" i="61"/>
  <c r="I26" i="61"/>
  <c r="I25" i="61"/>
  <c r="I24" i="61"/>
  <c r="I23" i="61"/>
  <c r="I22" i="61"/>
  <c r="I21" i="61"/>
  <c r="I20" i="61"/>
  <c r="I19" i="61"/>
  <c r="I18" i="61"/>
  <c r="I118" i="60"/>
  <c r="I117" i="60"/>
  <c r="G117" i="60" s="1"/>
  <c r="I116" i="60"/>
  <c r="G116" i="60" s="1"/>
  <c r="I115" i="60"/>
  <c r="G115" i="60" s="1"/>
  <c r="I114" i="60"/>
  <c r="G114" i="60" s="1"/>
  <c r="I113" i="60"/>
  <c r="G113" i="60" s="1"/>
  <c r="I112" i="60"/>
  <c r="G112" i="60" s="1"/>
  <c r="I111" i="60"/>
  <c r="G111" i="60" s="1"/>
  <c r="I110" i="60"/>
  <c r="G110" i="60" s="1"/>
  <c r="I109" i="60"/>
  <c r="G109" i="60" s="1"/>
  <c r="I108" i="60"/>
  <c r="G108" i="60" s="1"/>
  <c r="I107" i="60"/>
  <c r="I106" i="60"/>
  <c r="I105" i="60"/>
  <c r="I104" i="60"/>
  <c r="I103" i="60"/>
  <c r="I102" i="60"/>
  <c r="I100" i="60"/>
  <c r="I99" i="60"/>
  <c r="I98" i="60"/>
  <c r="I97" i="60"/>
  <c r="I96" i="60"/>
  <c r="I94" i="60"/>
  <c r="I93" i="60"/>
  <c r="I92" i="60"/>
  <c r="I91" i="60"/>
  <c r="I90" i="60"/>
  <c r="I88" i="60"/>
  <c r="I86" i="60"/>
  <c r="I85" i="60"/>
  <c r="I84" i="60"/>
  <c r="I82" i="60"/>
  <c r="I80" i="60"/>
  <c r="I78" i="60"/>
  <c r="I77" i="60"/>
  <c r="I76" i="60"/>
  <c r="I75" i="60"/>
  <c r="I73" i="60"/>
  <c r="I72" i="60"/>
  <c r="I71" i="60"/>
  <c r="I70" i="60"/>
  <c r="I68" i="60"/>
  <c r="I66" i="60"/>
  <c r="I64" i="60"/>
  <c r="I63" i="60"/>
  <c r="I62" i="60"/>
  <c r="I61" i="60"/>
  <c r="I60" i="60"/>
  <c r="I59" i="60"/>
  <c r="I58" i="60"/>
  <c r="I57" i="60"/>
  <c r="I56" i="60"/>
  <c r="I55" i="60"/>
  <c r="I54" i="60"/>
  <c r="I53" i="60"/>
  <c r="I52" i="60"/>
  <c r="I51" i="60"/>
  <c r="I50" i="60"/>
  <c r="I49" i="60"/>
  <c r="I48" i="60"/>
  <c r="I47" i="60"/>
  <c r="I46" i="60"/>
  <c r="I45" i="60"/>
  <c r="I44" i="60"/>
  <c r="I43" i="60"/>
  <c r="I42" i="60"/>
  <c r="I41" i="60"/>
  <c r="I40" i="60"/>
  <c r="I39" i="60"/>
  <c r="I38" i="60"/>
  <c r="I37" i="60"/>
  <c r="I36" i="60"/>
  <c r="I35" i="60"/>
  <c r="I34" i="60"/>
  <c r="I33" i="60"/>
  <c r="I32" i="60"/>
  <c r="I31" i="60"/>
  <c r="I30" i="60"/>
  <c r="I29" i="60"/>
  <c r="I28" i="60"/>
  <c r="I27" i="60"/>
  <c r="I26" i="60"/>
  <c r="I25" i="60"/>
  <c r="I24" i="60"/>
  <c r="I23" i="60"/>
  <c r="I22" i="60"/>
  <c r="I21" i="60"/>
  <c r="I20" i="60"/>
  <c r="I19" i="60"/>
  <c r="I18" i="60"/>
  <c r="I17" i="60"/>
  <c r="I120" i="52"/>
  <c r="G120" i="52" s="1"/>
  <c r="I119" i="52"/>
  <c r="I118" i="52"/>
  <c r="G118" i="52" s="1"/>
  <c r="I117" i="52"/>
  <c r="G117" i="52" s="1"/>
  <c r="I116" i="52"/>
  <c r="G116" i="52" s="1"/>
  <c r="I115" i="52"/>
  <c r="G115" i="52" s="1"/>
  <c r="I114" i="52"/>
  <c r="G114" i="52" s="1"/>
  <c r="I113" i="52"/>
  <c r="G113" i="52" s="1"/>
  <c r="I112" i="52"/>
  <c r="G112" i="52" s="1"/>
  <c r="I111" i="52"/>
  <c r="G111" i="52" s="1"/>
  <c r="I110" i="52"/>
  <c r="G110" i="52" s="1"/>
  <c r="I109" i="52"/>
  <c r="G109" i="52" s="1"/>
  <c r="I108" i="52"/>
  <c r="I107" i="52"/>
  <c r="I106" i="52"/>
  <c r="I105" i="52"/>
  <c r="I104" i="52"/>
  <c r="I103" i="52"/>
  <c r="I101" i="52"/>
  <c r="I100" i="52"/>
  <c r="I99" i="52"/>
  <c r="I98" i="52"/>
  <c r="I97" i="52"/>
  <c r="I95" i="52"/>
  <c r="I94" i="52"/>
  <c r="I93" i="52"/>
  <c r="I92" i="52"/>
  <c r="I91" i="52"/>
  <c r="I89" i="52"/>
  <c r="I87" i="52"/>
  <c r="I86" i="52"/>
  <c r="I85" i="52"/>
  <c r="I83" i="52"/>
  <c r="I81" i="52"/>
  <c r="I79" i="52"/>
  <c r="I78" i="52"/>
  <c r="I77" i="52"/>
  <c r="I76" i="52"/>
  <c r="I75" i="52"/>
  <c r="I74" i="52"/>
  <c r="I72" i="52"/>
  <c r="I71" i="52"/>
  <c r="I69" i="52"/>
  <c r="I67" i="52"/>
  <c r="I65" i="52"/>
  <c r="I64" i="52"/>
  <c r="I63" i="52"/>
  <c r="I62" i="52"/>
  <c r="I61" i="52"/>
  <c r="I60" i="52"/>
  <c r="I59" i="52"/>
  <c r="I58" i="52"/>
  <c r="I57" i="52"/>
  <c r="I56" i="52"/>
  <c r="I55" i="52"/>
  <c r="I54" i="52"/>
  <c r="I53" i="52"/>
  <c r="I52" i="52"/>
  <c r="I51" i="52"/>
  <c r="I50" i="52"/>
  <c r="I49" i="52"/>
  <c r="I48" i="52"/>
  <c r="I47" i="52"/>
  <c r="I46" i="52"/>
  <c r="I45" i="52"/>
  <c r="I44" i="52"/>
  <c r="I43" i="52"/>
  <c r="I42" i="52"/>
  <c r="I41" i="52"/>
  <c r="I40" i="52"/>
  <c r="I39" i="52"/>
  <c r="I38" i="52"/>
  <c r="I37" i="52"/>
  <c r="I36" i="52"/>
  <c r="I35" i="52"/>
  <c r="I34" i="52"/>
  <c r="I33" i="52"/>
  <c r="I32" i="52"/>
  <c r="I31" i="52"/>
  <c r="I30" i="52"/>
  <c r="I29" i="52"/>
  <c r="I28" i="52"/>
  <c r="I27" i="52"/>
  <c r="I26" i="52"/>
  <c r="I25" i="52"/>
  <c r="I24" i="52"/>
  <c r="I23" i="52"/>
  <c r="I22" i="52"/>
  <c r="I21" i="52"/>
  <c r="I20" i="52"/>
  <c r="I19" i="52"/>
  <c r="I18" i="52"/>
  <c r="I119" i="36"/>
  <c r="G119" i="36" s="1"/>
  <c r="I118" i="36"/>
  <c r="I117" i="36"/>
  <c r="G117" i="36" s="1"/>
  <c r="I116" i="36"/>
  <c r="G116" i="36" s="1"/>
  <c r="I115" i="36"/>
  <c r="G115" i="36" s="1"/>
  <c r="I114" i="36"/>
  <c r="G114" i="36" s="1"/>
  <c r="I113" i="36"/>
  <c r="G113" i="36" s="1"/>
  <c r="I112" i="36"/>
  <c r="G112" i="36" s="1"/>
  <c r="I111" i="36"/>
  <c r="G111" i="36" s="1"/>
  <c r="I110" i="36"/>
  <c r="G110" i="36" s="1"/>
  <c r="I109" i="36"/>
  <c r="G109" i="36" s="1"/>
  <c r="I108" i="36"/>
  <c r="G108" i="36" s="1"/>
  <c r="I107" i="36"/>
  <c r="I106" i="36"/>
  <c r="I105" i="36"/>
  <c r="I104" i="36"/>
  <c r="I103" i="36"/>
  <c r="I102" i="36"/>
  <c r="I100" i="36"/>
  <c r="I99" i="36"/>
  <c r="I98" i="36"/>
  <c r="I97" i="36"/>
  <c r="I96" i="36"/>
  <c r="I94" i="36"/>
  <c r="I93" i="36"/>
  <c r="I92" i="36"/>
  <c r="I91" i="36"/>
  <c r="I90" i="36"/>
  <c r="I88" i="36"/>
  <c r="I86" i="36"/>
  <c r="I85" i="36"/>
  <c r="I84" i="36"/>
  <c r="I82" i="36"/>
  <c r="I80" i="36"/>
  <c r="I78" i="36"/>
  <c r="I77" i="36"/>
  <c r="I76" i="36"/>
  <c r="I75" i="36"/>
  <c r="I73" i="36"/>
  <c r="I72" i="36"/>
  <c r="I71" i="36"/>
  <c r="I70" i="36"/>
  <c r="I68" i="36"/>
  <c r="I66" i="36"/>
  <c r="I64" i="36"/>
  <c r="I63" i="36"/>
  <c r="I62" i="36"/>
  <c r="I61" i="36"/>
  <c r="I60" i="36"/>
  <c r="I59" i="36"/>
  <c r="I58" i="36"/>
  <c r="I57" i="36"/>
  <c r="I56" i="36"/>
  <c r="I55" i="36"/>
  <c r="I54" i="36"/>
  <c r="I53" i="36"/>
  <c r="I52" i="36"/>
  <c r="I51" i="36"/>
  <c r="I50" i="36"/>
  <c r="I49" i="36"/>
  <c r="I48" i="36"/>
  <c r="I47" i="36"/>
  <c r="I46" i="36"/>
  <c r="I45" i="36"/>
  <c r="I44" i="36"/>
  <c r="I43" i="36"/>
  <c r="I42" i="36"/>
  <c r="I41" i="36"/>
  <c r="I40" i="36"/>
  <c r="I39" i="36"/>
  <c r="I38" i="36"/>
  <c r="I37" i="36"/>
  <c r="I36" i="36"/>
  <c r="I35" i="36"/>
  <c r="I34" i="36"/>
  <c r="I33" i="36"/>
  <c r="I32" i="36"/>
  <c r="I31" i="36"/>
  <c r="I30" i="36"/>
  <c r="I29" i="36"/>
  <c r="I28" i="36"/>
  <c r="I27" i="36"/>
  <c r="I26" i="36"/>
  <c r="I25" i="36"/>
  <c r="I24" i="36"/>
  <c r="I23" i="36"/>
  <c r="I22" i="36"/>
  <c r="I21" i="36"/>
  <c r="I20" i="36"/>
  <c r="I19" i="36"/>
  <c r="I18" i="36"/>
  <c r="I17" i="36"/>
  <c r="J117" i="41"/>
  <c r="H117" i="41" s="1"/>
  <c r="J116" i="41"/>
  <c r="J115" i="41"/>
  <c r="H115" i="41" s="1"/>
  <c r="J114" i="41"/>
  <c r="H114" i="41" s="1"/>
  <c r="J113" i="41"/>
  <c r="H113" i="41" s="1"/>
  <c r="J112" i="41"/>
  <c r="H112" i="41" s="1"/>
  <c r="J111" i="41"/>
  <c r="H111" i="41" s="1"/>
  <c r="J110" i="41"/>
  <c r="H110" i="41" s="1"/>
  <c r="J109" i="41"/>
  <c r="H109" i="41" s="1"/>
  <c r="J108" i="41"/>
  <c r="H108" i="41" s="1"/>
  <c r="J107" i="41"/>
  <c r="H107" i="41" s="1"/>
  <c r="J106" i="41"/>
  <c r="H106" i="41" s="1"/>
  <c r="J105" i="41"/>
  <c r="J104" i="41"/>
  <c r="J103" i="41"/>
  <c r="J102" i="41"/>
  <c r="J101" i="41"/>
  <c r="J100" i="41"/>
  <c r="J98" i="41"/>
  <c r="J97" i="41"/>
  <c r="J96" i="41"/>
  <c r="J95" i="41"/>
  <c r="J94" i="41"/>
  <c r="J92" i="41"/>
  <c r="J91" i="41"/>
  <c r="J90" i="41"/>
  <c r="J89" i="41"/>
  <c r="J88" i="41"/>
  <c r="J86" i="41"/>
  <c r="J84" i="41"/>
  <c r="J83" i="41"/>
  <c r="J82" i="41"/>
  <c r="J80" i="41"/>
  <c r="J78" i="41"/>
  <c r="J76" i="41"/>
  <c r="J75" i="41"/>
  <c r="J74" i="41"/>
  <c r="J73" i="41"/>
  <c r="J71" i="41"/>
  <c r="J70" i="41"/>
  <c r="J69" i="41"/>
  <c r="J68" i="41"/>
  <c r="J66" i="41"/>
  <c r="J64" i="41"/>
  <c r="J62" i="41"/>
  <c r="J61" i="41"/>
  <c r="J60" i="41"/>
  <c r="J59" i="41"/>
  <c r="J58" i="41"/>
  <c r="J57" i="41"/>
  <c r="J56" i="41"/>
  <c r="J55" i="41"/>
  <c r="J54" i="41"/>
  <c r="J53" i="41"/>
  <c r="J52" i="41"/>
  <c r="J51" i="41"/>
  <c r="J50" i="41"/>
  <c r="J49" i="41"/>
  <c r="J48" i="41"/>
  <c r="J47" i="41"/>
  <c r="J46" i="41"/>
  <c r="J45" i="41"/>
  <c r="J44" i="41"/>
  <c r="J43" i="41"/>
  <c r="J42" i="41"/>
  <c r="J41" i="41"/>
  <c r="J40" i="41"/>
  <c r="J39" i="41"/>
  <c r="J38" i="41"/>
  <c r="J37" i="41"/>
  <c r="J36" i="41"/>
  <c r="J35" i="41"/>
  <c r="J34" i="41"/>
  <c r="J33" i="41"/>
  <c r="J32" i="41"/>
  <c r="J31" i="41"/>
  <c r="J30" i="41"/>
  <c r="J29" i="41"/>
  <c r="J28" i="41"/>
  <c r="J27" i="41"/>
  <c r="J26" i="41"/>
  <c r="J25" i="41"/>
  <c r="J24" i="41"/>
  <c r="J23" i="41"/>
  <c r="J22" i="41"/>
  <c r="J21" i="41"/>
  <c r="J20" i="41"/>
  <c r="J19" i="41"/>
  <c r="J18" i="41"/>
  <c r="I112" i="51"/>
  <c r="I111" i="51"/>
  <c r="I110" i="51"/>
  <c r="I109" i="51"/>
  <c r="I108" i="51"/>
  <c r="I107" i="51"/>
  <c r="I105" i="51"/>
  <c r="I104" i="51"/>
  <c r="I103" i="51"/>
  <c r="I102" i="51"/>
  <c r="I101" i="51"/>
  <c r="I99" i="51"/>
  <c r="I98" i="51"/>
  <c r="I97" i="51"/>
  <c r="I96" i="51"/>
  <c r="I95" i="51"/>
  <c r="I93" i="51"/>
  <c r="I91" i="51"/>
  <c r="I90" i="51"/>
  <c r="I89" i="51"/>
  <c r="I87" i="51"/>
  <c r="I85" i="51"/>
  <c r="I83" i="51"/>
  <c r="I82" i="51"/>
  <c r="I81" i="51"/>
  <c r="I80" i="51"/>
  <c r="I78" i="51"/>
  <c r="I77" i="51"/>
  <c r="I76" i="51"/>
  <c r="I75" i="51"/>
  <c r="I73" i="51"/>
  <c r="I71" i="51"/>
  <c r="I69" i="51"/>
  <c r="I68" i="51"/>
  <c r="I67" i="51"/>
  <c r="I66" i="51"/>
  <c r="I65" i="51"/>
  <c r="I64" i="51"/>
  <c r="I63" i="51"/>
  <c r="I62" i="51"/>
  <c r="I61" i="51"/>
  <c r="I60" i="51"/>
  <c r="I59" i="51"/>
  <c r="I58" i="51"/>
  <c r="I57" i="51"/>
  <c r="I56" i="51"/>
  <c r="I55" i="51"/>
  <c r="I54" i="51"/>
  <c r="I53" i="51"/>
  <c r="I52" i="51"/>
  <c r="I51" i="51"/>
  <c r="I50" i="51"/>
  <c r="I49" i="51"/>
  <c r="I48" i="51"/>
  <c r="I47" i="51"/>
  <c r="I46" i="51"/>
  <c r="I45" i="51"/>
  <c r="I44" i="51"/>
  <c r="I43" i="51"/>
  <c r="I42" i="51"/>
  <c r="I41" i="51"/>
  <c r="I40" i="51"/>
  <c r="I39" i="51"/>
  <c r="I38" i="51"/>
  <c r="I37" i="51"/>
  <c r="I36" i="51"/>
  <c r="I35" i="51"/>
  <c r="I34" i="51"/>
  <c r="I33" i="51"/>
  <c r="I32" i="51"/>
  <c r="I31" i="51"/>
  <c r="I30" i="51"/>
  <c r="I122" i="58"/>
  <c r="G122" i="58" s="1"/>
  <c r="I121" i="58"/>
  <c r="I120" i="58"/>
  <c r="G120" i="58" s="1"/>
  <c r="I119" i="58"/>
  <c r="G119" i="58" s="1"/>
  <c r="I118" i="58"/>
  <c r="G118" i="58" s="1"/>
  <c r="I117" i="58"/>
  <c r="G117" i="58" s="1"/>
  <c r="I116" i="58"/>
  <c r="G116" i="58" s="1"/>
  <c r="I115" i="58"/>
  <c r="G115" i="58" s="1"/>
  <c r="I114" i="58"/>
  <c r="G114" i="58" s="1"/>
  <c r="I113" i="58"/>
  <c r="G113" i="58" s="1"/>
  <c r="I112" i="58"/>
  <c r="G112" i="58" s="1"/>
  <c r="I111" i="58"/>
  <c r="G111" i="58" s="1"/>
  <c r="I110" i="58"/>
  <c r="I109" i="58"/>
  <c r="I108" i="58"/>
  <c r="I107" i="58"/>
  <c r="I106" i="58"/>
  <c r="I105" i="58"/>
  <c r="I103" i="58"/>
  <c r="I102" i="58"/>
  <c r="I101" i="58"/>
  <c r="I100" i="58"/>
  <c r="I99" i="58"/>
  <c r="I97" i="58"/>
  <c r="I96" i="58"/>
  <c r="I95" i="58"/>
  <c r="I94" i="58"/>
  <c r="I93" i="58"/>
  <c r="I91" i="58"/>
  <c r="I89" i="58"/>
  <c r="I88" i="58"/>
  <c r="I87" i="58"/>
  <c r="I85" i="58"/>
  <c r="I83" i="58"/>
  <c r="I81" i="58"/>
  <c r="I80" i="58"/>
  <c r="I79" i="58"/>
  <c r="I78" i="58"/>
  <c r="I76" i="58"/>
  <c r="I75" i="58"/>
  <c r="I74" i="58"/>
  <c r="I73" i="58"/>
  <c r="I71" i="58"/>
  <c r="I69" i="58"/>
  <c r="I67" i="58"/>
  <c r="I66" i="58"/>
  <c r="I65" i="58"/>
  <c r="I64" i="58"/>
  <c r="I63" i="58"/>
  <c r="I62" i="58"/>
  <c r="I61" i="58"/>
  <c r="I60" i="58"/>
  <c r="I59" i="58"/>
  <c r="I58" i="58"/>
  <c r="I57" i="58"/>
  <c r="I56" i="58"/>
  <c r="I55" i="58"/>
  <c r="I54" i="58"/>
  <c r="I53" i="58"/>
  <c r="I52" i="58"/>
  <c r="I51" i="58"/>
  <c r="I50" i="58"/>
  <c r="I49" i="58"/>
  <c r="I48" i="58"/>
  <c r="I47" i="58"/>
  <c r="I46" i="58"/>
  <c r="I45" i="58"/>
  <c r="I44" i="58"/>
  <c r="I43" i="58"/>
  <c r="I42" i="58"/>
  <c r="I41" i="58"/>
  <c r="I40" i="58"/>
  <c r="I39" i="58"/>
  <c r="I38" i="58"/>
  <c r="I37" i="58"/>
  <c r="I36" i="58"/>
  <c r="I35" i="58"/>
  <c r="I34" i="58"/>
  <c r="I33" i="58"/>
  <c r="I32" i="58"/>
  <c r="I31" i="58"/>
  <c r="I30" i="58"/>
  <c r="I29" i="58"/>
  <c r="I28" i="58"/>
  <c r="I27" i="58"/>
  <c r="I26" i="58"/>
  <c r="I25" i="58"/>
  <c r="I24" i="58"/>
  <c r="I23" i="58"/>
  <c r="I22" i="58"/>
  <c r="I21" i="58"/>
  <c r="I20" i="58"/>
  <c r="I110" i="53"/>
  <c r="I109" i="53"/>
  <c r="I108" i="53"/>
  <c r="I107" i="53"/>
  <c r="I106" i="53"/>
  <c r="I105" i="53"/>
  <c r="I103" i="53"/>
  <c r="I102" i="53"/>
  <c r="I101" i="53"/>
  <c r="I100" i="53"/>
  <c r="I99" i="53"/>
  <c r="I97" i="53"/>
  <c r="I96" i="53"/>
  <c r="I95" i="53"/>
  <c r="I94" i="53"/>
  <c r="I93" i="53"/>
  <c r="I91" i="53"/>
  <c r="I89" i="53"/>
  <c r="I88" i="53"/>
  <c r="I87" i="53"/>
  <c r="I85" i="53"/>
  <c r="I83" i="53"/>
  <c r="I81" i="53"/>
  <c r="I80" i="53"/>
  <c r="I79" i="53"/>
  <c r="I78" i="53"/>
  <c r="I76" i="53"/>
  <c r="I75" i="53"/>
  <c r="I74" i="53"/>
  <c r="I73" i="53"/>
  <c r="I71" i="53"/>
  <c r="I69" i="53"/>
  <c r="I67" i="53"/>
  <c r="I66" i="53"/>
  <c r="I65" i="53"/>
  <c r="I64" i="53"/>
  <c r="I63" i="53"/>
  <c r="I62" i="53"/>
  <c r="I61" i="53"/>
  <c r="I60" i="53"/>
  <c r="I59" i="53"/>
  <c r="I58" i="53"/>
  <c r="I57" i="53"/>
  <c r="I56" i="53"/>
  <c r="I55" i="53"/>
  <c r="I54" i="53"/>
  <c r="I53" i="53"/>
  <c r="I52" i="53"/>
  <c r="I51" i="53"/>
  <c r="I50" i="53"/>
  <c r="I49" i="53"/>
  <c r="I48" i="53"/>
  <c r="I47" i="53"/>
  <c r="I46" i="53"/>
  <c r="I45" i="53"/>
  <c r="I44" i="53"/>
  <c r="I43" i="53"/>
  <c r="I42" i="53"/>
  <c r="I41" i="53"/>
  <c r="I40" i="53"/>
  <c r="I39" i="53"/>
  <c r="I38" i="53"/>
  <c r="I37" i="53"/>
  <c r="I36" i="53"/>
  <c r="I35" i="53"/>
  <c r="I34" i="53"/>
  <c r="I33" i="53"/>
  <c r="I32" i="53"/>
  <c r="I31" i="53"/>
  <c r="I30" i="53"/>
  <c r="I29" i="53"/>
  <c r="I28" i="53"/>
  <c r="K126" i="55"/>
  <c r="G126" i="55" s="1"/>
  <c r="K125" i="55"/>
  <c r="K124" i="55"/>
  <c r="G124" i="55" s="1"/>
  <c r="K123" i="55"/>
  <c r="G123" i="55" s="1"/>
  <c r="K122" i="55"/>
  <c r="G122" i="55" s="1"/>
  <c r="K121" i="55"/>
  <c r="G121" i="55" s="1"/>
  <c r="K120" i="55"/>
  <c r="G120" i="55" s="1"/>
  <c r="K119" i="55"/>
  <c r="G119" i="55" s="1"/>
  <c r="K118" i="55"/>
  <c r="G118" i="55" s="1"/>
  <c r="K117" i="55"/>
  <c r="G117" i="55" s="1"/>
  <c r="K116" i="55"/>
  <c r="G116" i="55" s="1"/>
  <c r="K115" i="55"/>
  <c r="G115" i="55" s="1"/>
  <c r="K114" i="55"/>
  <c r="K113" i="55"/>
  <c r="K112" i="55"/>
  <c r="K111" i="55"/>
  <c r="K110" i="55"/>
  <c r="K109" i="55"/>
  <c r="K107" i="55"/>
  <c r="K106" i="55"/>
  <c r="K105" i="55"/>
  <c r="K104" i="55"/>
  <c r="K103" i="55"/>
  <c r="K101" i="55"/>
  <c r="K100" i="55"/>
  <c r="K99" i="55"/>
  <c r="K98" i="55"/>
  <c r="K97" i="55"/>
  <c r="K95" i="55"/>
  <c r="K93" i="55"/>
  <c r="K92" i="55"/>
  <c r="K91" i="55"/>
  <c r="K89" i="55"/>
  <c r="K87" i="55"/>
  <c r="K85" i="55"/>
  <c r="K84" i="55"/>
  <c r="K83" i="55"/>
  <c r="K82" i="55"/>
  <c r="K80" i="55"/>
  <c r="K79" i="55"/>
  <c r="K78" i="55"/>
  <c r="K77" i="55"/>
  <c r="K75" i="55"/>
  <c r="K73" i="55"/>
  <c r="K71" i="55"/>
  <c r="K70" i="55"/>
  <c r="K69" i="55"/>
  <c r="K68" i="55"/>
  <c r="K67" i="55"/>
  <c r="K66" i="55"/>
  <c r="K65" i="55"/>
  <c r="K64" i="55"/>
  <c r="K63" i="55"/>
  <c r="K62" i="55"/>
  <c r="K61" i="55"/>
  <c r="K60" i="55"/>
  <c r="K59" i="55"/>
  <c r="K58" i="55"/>
  <c r="K57" i="55"/>
  <c r="K56" i="55"/>
  <c r="K55" i="55"/>
  <c r="K54" i="55"/>
  <c r="K53" i="55"/>
  <c r="K52" i="55"/>
  <c r="K51" i="55"/>
  <c r="K50" i="55"/>
  <c r="K49" i="55"/>
  <c r="K48" i="55"/>
  <c r="K47" i="55"/>
  <c r="K46" i="55"/>
  <c r="K45" i="55"/>
  <c r="K44" i="55"/>
  <c r="K43" i="55"/>
  <c r="K42" i="55"/>
  <c r="K41" i="55"/>
  <c r="K40" i="55"/>
  <c r="K39" i="55"/>
  <c r="K38" i="55"/>
  <c r="K37" i="55"/>
  <c r="K36" i="55"/>
  <c r="K35" i="55"/>
  <c r="K34" i="55"/>
  <c r="K33" i="55"/>
  <c r="K32" i="55"/>
  <c r="K31" i="55"/>
  <c r="K30" i="55"/>
  <c r="K29" i="55"/>
  <c r="K28" i="55"/>
  <c r="K27" i="55"/>
  <c r="K26" i="55"/>
  <c r="K25" i="55"/>
  <c r="K24" i="55"/>
  <c r="J29" i="51"/>
  <c r="J27" i="53"/>
  <c r="H31" i="48"/>
  <c r="H34" i="48"/>
  <c r="H38" i="48"/>
  <c r="H43" i="48"/>
  <c r="H103" i="48"/>
  <c r="H105" i="48"/>
  <c r="H110" i="48"/>
  <c r="H116" i="48"/>
  <c r="H117" i="48"/>
  <c r="H118" i="48"/>
  <c r="G115" i="48"/>
  <c r="H115" i="48" s="1"/>
  <c r="G114" i="48"/>
  <c r="H114" i="48" s="1"/>
  <c r="G113" i="48"/>
  <c r="H113" i="48" s="1"/>
  <c r="G112" i="48"/>
  <c r="H112" i="48" s="1"/>
  <c r="G111" i="48"/>
  <c r="H111" i="48" s="1"/>
  <c r="G109" i="48"/>
  <c r="H109" i="48" s="1"/>
  <c r="G108" i="48"/>
  <c r="H108" i="48" s="1"/>
  <c r="G107" i="48"/>
  <c r="H107" i="48" s="1"/>
  <c r="G106" i="48"/>
  <c r="H106" i="48" s="1"/>
  <c r="G104" i="48"/>
  <c r="H104" i="48" s="1"/>
  <c r="G22" i="48"/>
  <c r="G23" i="48"/>
  <c r="G24" i="48"/>
  <c r="G25" i="48"/>
  <c r="G26" i="48"/>
  <c r="G27" i="48"/>
  <c r="G28" i="48"/>
  <c r="G29" i="48"/>
  <c r="G30" i="48"/>
  <c r="G32" i="48"/>
  <c r="G33" i="48"/>
  <c r="G35" i="48"/>
  <c r="G36" i="48"/>
  <c r="G37" i="48"/>
  <c r="G39" i="48"/>
  <c r="G40" i="48"/>
  <c r="K41" i="36" s="1"/>
  <c r="L41" i="36" s="1"/>
  <c r="G41" i="48"/>
  <c r="G42" i="48"/>
  <c r="G44" i="48"/>
  <c r="G45" i="48"/>
  <c r="G46" i="48"/>
  <c r="G47" i="48"/>
  <c r="G48" i="48"/>
  <c r="G49" i="48"/>
  <c r="G50" i="48"/>
  <c r="G51" i="48"/>
  <c r="G52" i="48"/>
  <c r="H52" i="48" s="1"/>
  <c r="G53" i="48"/>
  <c r="G54" i="48"/>
  <c r="G55" i="48"/>
  <c r="G56" i="48"/>
  <c r="G57" i="48"/>
  <c r="G58" i="48"/>
  <c r="G59" i="48"/>
  <c r="G60" i="48"/>
  <c r="G61" i="48"/>
  <c r="G62" i="48"/>
  <c r="G63" i="48"/>
  <c r="G64" i="48"/>
  <c r="G65" i="48"/>
  <c r="G66" i="48"/>
  <c r="G67" i="48"/>
  <c r="G68" i="48"/>
  <c r="G69" i="48"/>
  <c r="G70" i="48"/>
  <c r="G71" i="48"/>
  <c r="G72" i="48"/>
  <c r="G73" i="48"/>
  <c r="G74" i="48"/>
  <c r="G75" i="48"/>
  <c r="G76" i="48"/>
  <c r="G77" i="48"/>
  <c r="G78" i="48"/>
  <c r="G79" i="48"/>
  <c r="G80" i="48"/>
  <c r="G81" i="48"/>
  <c r="G82" i="48"/>
  <c r="G83" i="48"/>
  <c r="G84" i="48"/>
  <c r="G85" i="48"/>
  <c r="G86" i="48"/>
  <c r="G87" i="48"/>
  <c r="G88" i="48"/>
  <c r="G89" i="48"/>
  <c r="G90" i="48"/>
  <c r="G91" i="48"/>
  <c r="G92" i="48"/>
  <c r="G93" i="48"/>
  <c r="G94" i="48"/>
  <c r="G95" i="48"/>
  <c r="G96" i="48"/>
  <c r="G97" i="48"/>
  <c r="G98" i="48"/>
  <c r="G99" i="48"/>
  <c r="G100" i="48"/>
  <c r="H100" i="48" s="1"/>
  <c r="G101" i="48"/>
  <c r="H101" i="48" s="1"/>
  <c r="G102" i="48"/>
  <c r="H102" i="48" s="1"/>
  <c r="G8" i="48"/>
  <c r="G9" i="48"/>
  <c r="G10" i="48"/>
  <c r="G11" i="48"/>
  <c r="G12" i="48"/>
  <c r="G13" i="48"/>
  <c r="G14" i="48"/>
  <c r="G15" i="48"/>
  <c r="H15" i="48" s="1"/>
  <c r="G16" i="48"/>
  <c r="G17" i="48"/>
  <c r="G18" i="48"/>
  <c r="G19" i="48"/>
  <c r="G20" i="48"/>
  <c r="H20" i="48" s="1"/>
  <c r="G21" i="48"/>
  <c r="G7" i="48"/>
  <c r="H33" i="48" l="1"/>
  <c r="K39" i="52"/>
  <c r="L39" i="52" s="1"/>
  <c r="K38" i="36"/>
  <c r="L38" i="36" s="1"/>
  <c r="H30" i="48"/>
  <c r="K38" i="52"/>
  <c r="L38" i="52" s="1"/>
  <c r="K37" i="36"/>
  <c r="L37" i="36" s="1"/>
  <c r="H42" i="48"/>
  <c r="K46" i="52"/>
  <c r="L46" i="52" s="1"/>
  <c r="K45" i="36"/>
  <c r="L45" i="36" s="1"/>
  <c r="H37" i="48"/>
  <c r="K45" i="52"/>
  <c r="L45" i="52" s="1"/>
  <c r="K44" i="36"/>
  <c r="L44" i="36" s="1"/>
  <c r="G45" i="52"/>
  <c r="H12" i="48"/>
  <c r="O29" i="55"/>
  <c r="H95" i="48"/>
  <c r="O109" i="55"/>
  <c r="H83" i="48"/>
  <c r="O91" i="55"/>
  <c r="H71" i="48"/>
  <c r="O79" i="55"/>
  <c r="H55" i="48"/>
  <c r="O64" i="55"/>
  <c r="H32" i="48"/>
  <c r="O45" i="55"/>
  <c r="H23" i="48"/>
  <c r="O38" i="55"/>
  <c r="H19" i="48"/>
  <c r="O35" i="55"/>
  <c r="H11" i="48"/>
  <c r="O28" i="55"/>
  <c r="H98" i="48"/>
  <c r="O112" i="55"/>
  <c r="H94" i="48"/>
  <c r="O108" i="55"/>
  <c r="P108" i="55" s="1"/>
  <c r="H90" i="48"/>
  <c r="O101" i="55"/>
  <c r="H86" i="48"/>
  <c r="O94" i="55"/>
  <c r="P94" i="55" s="1"/>
  <c r="H82" i="48"/>
  <c r="O113" i="55"/>
  <c r="H78" i="48"/>
  <c r="O87" i="55"/>
  <c r="H74" i="48"/>
  <c r="O82" i="55"/>
  <c r="O83" i="55"/>
  <c r="H70" i="48"/>
  <c r="O78" i="55"/>
  <c r="H66" i="48"/>
  <c r="O75" i="55"/>
  <c r="H62" i="48"/>
  <c r="O71" i="55"/>
  <c r="H58" i="48"/>
  <c r="O67" i="55"/>
  <c r="H54" i="48"/>
  <c r="O63" i="55"/>
  <c r="H50" i="48"/>
  <c r="O59" i="55"/>
  <c r="H46" i="48"/>
  <c r="O55" i="55"/>
  <c r="H41" i="48"/>
  <c r="O52" i="55"/>
  <c r="H36" i="48"/>
  <c r="O51" i="55"/>
  <c r="H26" i="48"/>
  <c r="O41" i="55"/>
  <c r="H22" i="48"/>
  <c r="O37" i="55"/>
  <c r="H8" i="48"/>
  <c r="O25" i="55"/>
  <c r="H91" i="48"/>
  <c r="O102" i="55"/>
  <c r="P102" i="55" s="1"/>
  <c r="H79" i="48"/>
  <c r="O88" i="55"/>
  <c r="P88" i="55" s="1"/>
  <c r="H67" i="48"/>
  <c r="O76" i="55"/>
  <c r="P76" i="55" s="1"/>
  <c r="H59" i="48"/>
  <c r="O68" i="55"/>
  <c r="H7" i="48"/>
  <c r="O24" i="55"/>
  <c r="H93" i="48"/>
  <c r="O107" i="55"/>
  <c r="H85" i="48"/>
  <c r="O93" i="55"/>
  <c r="H77" i="48"/>
  <c r="O86" i="55"/>
  <c r="P86" i="55" s="1"/>
  <c r="H69" i="48"/>
  <c r="O114" i="55"/>
  <c r="H61" i="48"/>
  <c r="O70" i="55"/>
  <c r="H49" i="48"/>
  <c r="O58" i="55"/>
  <c r="H40" i="48"/>
  <c r="O49" i="55"/>
  <c r="O48" i="55"/>
  <c r="P48" i="55" s="1"/>
  <c r="H35" i="48"/>
  <c r="O47" i="55"/>
  <c r="O46" i="55"/>
  <c r="H29" i="48"/>
  <c r="O44" i="55"/>
  <c r="H25" i="48"/>
  <c r="O40" i="55"/>
  <c r="G59" i="55"/>
  <c r="G67" i="55"/>
  <c r="G71" i="55"/>
  <c r="G83" i="55"/>
  <c r="G107" i="55"/>
  <c r="H16" i="48"/>
  <c r="O32" i="55"/>
  <c r="H99" i="48"/>
  <c r="O125" i="55"/>
  <c r="H87" i="48"/>
  <c r="O95" i="55"/>
  <c r="P95" i="55" s="1"/>
  <c r="H75" i="48"/>
  <c r="O84" i="55"/>
  <c r="H63" i="48"/>
  <c r="O72" i="55"/>
  <c r="P72" i="55" s="1"/>
  <c r="H51" i="48"/>
  <c r="O60" i="55"/>
  <c r="H47" i="48"/>
  <c r="O56" i="55"/>
  <c r="P56" i="55" s="1"/>
  <c r="H27" i="48"/>
  <c r="O42" i="55"/>
  <c r="H18" i="48"/>
  <c r="O34" i="55"/>
  <c r="H14" i="48"/>
  <c r="O31" i="55"/>
  <c r="H10" i="48"/>
  <c r="O27" i="55"/>
  <c r="H97" i="48"/>
  <c r="O111" i="55"/>
  <c r="H89" i="48"/>
  <c r="O98" i="55"/>
  <c r="P98" i="55" s="1"/>
  <c r="O97" i="55"/>
  <c r="O99" i="55"/>
  <c r="O100" i="55"/>
  <c r="H81" i="48"/>
  <c r="O90" i="55"/>
  <c r="P90" i="55" s="1"/>
  <c r="H73" i="48"/>
  <c r="O81" i="55"/>
  <c r="P81" i="55" s="1"/>
  <c r="H65" i="48"/>
  <c r="O74" i="55"/>
  <c r="P74" i="55" s="1"/>
  <c r="H57" i="48"/>
  <c r="O66" i="55"/>
  <c r="H53" i="48"/>
  <c r="O61" i="55"/>
  <c r="O62" i="55"/>
  <c r="H45" i="48"/>
  <c r="O54" i="55"/>
  <c r="P54" i="55" s="1"/>
  <c r="H21" i="48"/>
  <c r="O36" i="55"/>
  <c r="H17" i="48"/>
  <c r="O33" i="55"/>
  <c r="P33" i="55" s="1"/>
  <c r="H13" i="48"/>
  <c r="O30" i="55"/>
  <c r="H9" i="48"/>
  <c r="O26" i="55"/>
  <c r="H96" i="48"/>
  <c r="O110" i="55"/>
  <c r="H92" i="48"/>
  <c r="O103" i="55"/>
  <c r="O106" i="55"/>
  <c r="O105" i="55"/>
  <c r="O104" i="55"/>
  <c r="H88" i="48"/>
  <c r="O96" i="55"/>
  <c r="P96" i="55" s="1"/>
  <c r="H84" i="48"/>
  <c r="O92" i="55"/>
  <c r="H80" i="48"/>
  <c r="O89" i="55"/>
  <c r="H76" i="48"/>
  <c r="O85" i="55"/>
  <c r="H72" i="48"/>
  <c r="O80" i="55"/>
  <c r="H68" i="48"/>
  <c r="O77" i="55"/>
  <c r="G77" i="55" s="1"/>
  <c r="H64" i="48"/>
  <c r="O73" i="55"/>
  <c r="H60" i="48"/>
  <c r="O69" i="55"/>
  <c r="H56" i="48"/>
  <c r="O65" i="55"/>
  <c r="H48" i="48"/>
  <c r="O57" i="55"/>
  <c r="H44" i="48"/>
  <c r="O50" i="55"/>
  <c r="H39" i="48"/>
  <c r="O53" i="55"/>
  <c r="H28" i="48"/>
  <c r="O43" i="55"/>
  <c r="H24" i="48"/>
  <c r="O39" i="55"/>
  <c r="G27" i="55"/>
  <c r="H41" i="55"/>
  <c r="H49" i="55"/>
  <c r="H53" i="55"/>
  <c r="H67" i="55"/>
  <c r="H100" i="55"/>
  <c r="H107" i="55"/>
  <c r="H110" i="55"/>
  <c r="G24" i="55"/>
  <c r="H40" i="55"/>
  <c r="H42" i="55"/>
  <c r="H60" i="55"/>
  <c r="H62" i="55"/>
  <c r="H66" i="55"/>
  <c r="H70" i="55"/>
  <c r="H77" i="55"/>
  <c r="H104" i="55"/>
  <c r="G40" i="55"/>
  <c r="G46" i="55"/>
  <c r="G62" i="55"/>
  <c r="G66" i="55"/>
  <c r="G73" i="55"/>
  <c r="G104" i="55"/>
  <c r="G111" i="55"/>
  <c r="J19" i="65"/>
  <c r="J20" i="65"/>
  <c r="J21" i="65"/>
  <c r="J22" i="65"/>
  <c r="J23" i="65"/>
  <c r="J24" i="65"/>
  <c r="J25" i="65"/>
  <c r="J26" i="65"/>
  <c r="J27" i="65"/>
  <c r="J28" i="65"/>
  <c r="J29" i="65"/>
  <c r="J30" i="65"/>
  <c r="J31" i="65"/>
  <c r="J32" i="65"/>
  <c r="J33" i="65"/>
  <c r="J34" i="65"/>
  <c r="J35" i="65"/>
  <c r="J36" i="65"/>
  <c r="J37" i="65"/>
  <c r="J38" i="65"/>
  <c r="J39" i="65"/>
  <c r="J40" i="65"/>
  <c r="J41" i="65"/>
  <c r="J42" i="65"/>
  <c r="J43" i="65"/>
  <c r="J44" i="65"/>
  <c r="J45" i="65"/>
  <c r="J46" i="65"/>
  <c r="J47" i="65"/>
  <c r="J48" i="65"/>
  <c r="J49" i="65"/>
  <c r="J50" i="65"/>
  <c r="J51" i="65"/>
  <c r="J52" i="65"/>
  <c r="J53" i="65"/>
  <c r="J54" i="65"/>
  <c r="J55" i="65"/>
  <c r="J56" i="65"/>
  <c r="J57" i="65"/>
  <c r="J58" i="65"/>
  <c r="J59" i="65"/>
  <c r="J60" i="65"/>
  <c r="J61" i="65"/>
  <c r="J62" i="65"/>
  <c r="J63" i="65"/>
  <c r="J64" i="65"/>
  <c r="J65" i="65"/>
  <c r="J67" i="65"/>
  <c r="J69" i="65"/>
  <c r="J71" i="65"/>
  <c r="J72" i="65"/>
  <c r="J73" i="65"/>
  <c r="J74" i="65"/>
  <c r="J76" i="65"/>
  <c r="J77" i="65"/>
  <c r="J78" i="65"/>
  <c r="J79" i="65"/>
  <c r="J81" i="65"/>
  <c r="J83" i="65"/>
  <c r="J85" i="65"/>
  <c r="J86" i="65"/>
  <c r="J87" i="65"/>
  <c r="J89" i="65"/>
  <c r="J91" i="65"/>
  <c r="J92" i="65"/>
  <c r="J93" i="65"/>
  <c r="J94" i="65"/>
  <c r="J95" i="65"/>
  <c r="J97" i="65"/>
  <c r="J98" i="65"/>
  <c r="J99" i="65"/>
  <c r="J100" i="65"/>
  <c r="J101" i="65"/>
  <c r="J103" i="65"/>
  <c r="J104" i="65"/>
  <c r="J105" i="65"/>
  <c r="J106" i="65"/>
  <c r="J107" i="65"/>
  <c r="J108" i="65"/>
  <c r="J109" i="65"/>
  <c r="H109" i="65" s="1"/>
  <c r="J110" i="65"/>
  <c r="H110" i="65" s="1"/>
  <c r="J111" i="65"/>
  <c r="H111" i="65" s="1"/>
  <c r="J112" i="65"/>
  <c r="H112" i="65" s="1"/>
  <c r="J113" i="65"/>
  <c r="H113" i="65" s="1"/>
  <c r="J114" i="65"/>
  <c r="H114" i="65" s="1"/>
  <c r="J115" i="65"/>
  <c r="H115" i="65" s="1"/>
  <c r="J116" i="65"/>
  <c r="H116" i="65" s="1"/>
  <c r="J117" i="65"/>
  <c r="H117" i="65" s="1"/>
  <c r="J118" i="65"/>
  <c r="H118" i="65" s="1"/>
  <c r="J119" i="65"/>
  <c r="J120" i="65"/>
  <c r="H120" i="65" s="1"/>
  <c r="J18" i="65"/>
  <c r="J21" i="62"/>
  <c r="J22" i="62"/>
  <c r="J23" i="62"/>
  <c r="J24" i="62"/>
  <c r="J25" i="62"/>
  <c r="J26" i="62"/>
  <c r="J27" i="62"/>
  <c r="J28" i="62"/>
  <c r="J29" i="62"/>
  <c r="J30" i="62"/>
  <c r="J31" i="62"/>
  <c r="J32" i="62"/>
  <c r="J33" i="62"/>
  <c r="J34" i="62"/>
  <c r="J35" i="62"/>
  <c r="J36" i="62"/>
  <c r="J37" i="62"/>
  <c r="J38" i="62"/>
  <c r="J39" i="62"/>
  <c r="J40" i="62"/>
  <c r="J41" i="62"/>
  <c r="J42" i="62"/>
  <c r="J43" i="62"/>
  <c r="J44" i="62"/>
  <c r="J45" i="62"/>
  <c r="J46" i="62"/>
  <c r="J47" i="62"/>
  <c r="J48" i="62"/>
  <c r="J49" i="62"/>
  <c r="J50" i="62"/>
  <c r="J51" i="62"/>
  <c r="J52" i="62"/>
  <c r="J53" i="62"/>
  <c r="J54" i="62"/>
  <c r="J55" i="62"/>
  <c r="J56" i="62"/>
  <c r="J57" i="62"/>
  <c r="J58" i="62"/>
  <c r="J59" i="62"/>
  <c r="J60" i="62"/>
  <c r="J61" i="62"/>
  <c r="J62" i="62"/>
  <c r="J63" i="62"/>
  <c r="J64" i="62"/>
  <c r="J65" i="62"/>
  <c r="J66" i="62"/>
  <c r="J67" i="62"/>
  <c r="J69" i="62"/>
  <c r="J71" i="62"/>
  <c r="J73" i="62"/>
  <c r="J74" i="62"/>
  <c r="J75" i="62"/>
  <c r="J76" i="62"/>
  <c r="J78" i="62"/>
  <c r="J79" i="62"/>
  <c r="J80" i="62"/>
  <c r="J81" i="62"/>
  <c r="J83" i="62"/>
  <c r="J85" i="62"/>
  <c r="J87" i="62"/>
  <c r="J88" i="62"/>
  <c r="J89" i="62"/>
  <c r="J91" i="62"/>
  <c r="J93" i="62"/>
  <c r="J94" i="62"/>
  <c r="J95" i="62"/>
  <c r="J96" i="62"/>
  <c r="J97" i="62"/>
  <c r="J99" i="62"/>
  <c r="J100" i="62"/>
  <c r="J101" i="62"/>
  <c r="J102" i="62"/>
  <c r="J103" i="62"/>
  <c r="J105" i="62"/>
  <c r="J106" i="62"/>
  <c r="J107" i="62"/>
  <c r="J108" i="62"/>
  <c r="J109" i="62"/>
  <c r="J110" i="62"/>
  <c r="J111" i="62"/>
  <c r="H111" i="62" s="1"/>
  <c r="J112" i="62"/>
  <c r="H112" i="62" s="1"/>
  <c r="J113" i="62"/>
  <c r="H113" i="62" s="1"/>
  <c r="J114" i="62"/>
  <c r="H114" i="62" s="1"/>
  <c r="J115" i="62"/>
  <c r="H115" i="62" s="1"/>
  <c r="J116" i="62"/>
  <c r="H116" i="62" s="1"/>
  <c r="J117" i="62"/>
  <c r="H117" i="62" s="1"/>
  <c r="J118" i="62"/>
  <c r="H118" i="62" s="1"/>
  <c r="J119" i="62"/>
  <c r="H119" i="62" s="1"/>
  <c r="J120" i="62"/>
  <c r="H120" i="62" s="1"/>
  <c r="J121" i="62"/>
  <c r="J122" i="62"/>
  <c r="H122" i="62" s="1"/>
  <c r="J20" i="62"/>
  <c r="J19" i="61"/>
  <c r="J20" i="61"/>
  <c r="J21" i="61"/>
  <c r="J22" i="61"/>
  <c r="J23" i="61"/>
  <c r="J24" i="61"/>
  <c r="J25" i="61"/>
  <c r="J26" i="61"/>
  <c r="J27" i="61"/>
  <c r="J28" i="61"/>
  <c r="J29" i="61"/>
  <c r="J30" i="61"/>
  <c r="J31" i="61"/>
  <c r="J32" i="61"/>
  <c r="J33" i="61"/>
  <c r="J34" i="61"/>
  <c r="J35" i="61"/>
  <c r="J36" i="61"/>
  <c r="J37" i="61"/>
  <c r="J38" i="61"/>
  <c r="J39" i="61"/>
  <c r="J40" i="61"/>
  <c r="J41" i="61"/>
  <c r="J42" i="61"/>
  <c r="J43" i="61"/>
  <c r="J44" i="61"/>
  <c r="J45" i="61"/>
  <c r="J46" i="61"/>
  <c r="J47" i="61"/>
  <c r="J48" i="61"/>
  <c r="J49" i="61"/>
  <c r="J50" i="61"/>
  <c r="J51" i="61"/>
  <c r="J52" i="61"/>
  <c r="J53" i="61"/>
  <c r="J54" i="61"/>
  <c r="J55" i="61"/>
  <c r="J56" i="61"/>
  <c r="J57" i="61"/>
  <c r="J58" i="61"/>
  <c r="J59" i="61"/>
  <c r="J60" i="61"/>
  <c r="J61" i="61"/>
  <c r="J62" i="61"/>
  <c r="J63" i="61"/>
  <c r="J64" i="61"/>
  <c r="J65" i="61"/>
  <c r="J67" i="61"/>
  <c r="J69" i="61"/>
  <c r="J71" i="61"/>
  <c r="J72" i="61"/>
  <c r="J73" i="61"/>
  <c r="J74" i="61"/>
  <c r="J76" i="61"/>
  <c r="J77" i="61"/>
  <c r="J78" i="61"/>
  <c r="J79" i="61"/>
  <c r="J81" i="61"/>
  <c r="J83" i="61"/>
  <c r="J85" i="61"/>
  <c r="J86" i="61"/>
  <c r="J87" i="61"/>
  <c r="J89" i="61"/>
  <c r="J91" i="61"/>
  <c r="J92" i="61"/>
  <c r="J93" i="61"/>
  <c r="J94" i="61"/>
  <c r="J95" i="61"/>
  <c r="J97" i="61"/>
  <c r="J98" i="61"/>
  <c r="J99" i="61"/>
  <c r="J100" i="61"/>
  <c r="J101" i="61"/>
  <c r="J103" i="61"/>
  <c r="J104" i="61"/>
  <c r="J105" i="61"/>
  <c r="J106" i="61"/>
  <c r="J107" i="61"/>
  <c r="J108" i="61"/>
  <c r="J109" i="61"/>
  <c r="H109" i="61" s="1"/>
  <c r="J110" i="61"/>
  <c r="H110" i="61" s="1"/>
  <c r="J111" i="61"/>
  <c r="H111" i="61" s="1"/>
  <c r="J112" i="61"/>
  <c r="H112" i="61" s="1"/>
  <c r="J113" i="61"/>
  <c r="H113" i="61" s="1"/>
  <c r="J114" i="61"/>
  <c r="H114" i="61" s="1"/>
  <c r="J115" i="61"/>
  <c r="H115" i="61" s="1"/>
  <c r="J116" i="61"/>
  <c r="H116" i="61" s="1"/>
  <c r="J117" i="61"/>
  <c r="H117" i="61" s="1"/>
  <c r="J118" i="61"/>
  <c r="H118" i="61" s="1"/>
  <c r="J119" i="61"/>
  <c r="J120" i="61"/>
  <c r="H120" i="61" s="1"/>
  <c r="J18" i="61"/>
  <c r="J18" i="60"/>
  <c r="J19" i="60"/>
  <c r="J20" i="60"/>
  <c r="J21" i="60"/>
  <c r="J22" i="60"/>
  <c r="J23" i="60"/>
  <c r="J24" i="60"/>
  <c r="J25" i="60"/>
  <c r="J26" i="60"/>
  <c r="J27" i="60"/>
  <c r="J28" i="60"/>
  <c r="J29" i="60"/>
  <c r="J30" i="60"/>
  <c r="J31" i="60"/>
  <c r="J32" i="60"/>
  <c r="J33" i="60"/>
  <c r="J34" i="60"/>
  <c r="J35" i="60"/>
  <c r="J36" i="60"/>
  <c r="J37" i="60"/>
  <c r="J38" i="60"/>
  <c r="J39" i="60"/>
  <c r="J40" i="60"/>
  <c r="J41" i="60"/>
  <c r="J42" i="60"/>
  <c r="J43" i="60"/>
  <c r="J44" i="60"/>
  <c r="J45" i="60"/>
  <c r="J46" i="60"/>
  <c r="J47" i="60"/>
  <c r="J48" i="60"/>
  <c r="J49" i="60"/>
  <c r="J50" i="60"/>
  <c r="J51" i="60"/>
  <c r="J52" i="60"/>
  <c r="J53" i="60"/>
  <c r="J54" i="60"/>
  <c r="J55" i="60"/>
  <c r="J56" i="60"/>
  <c r="J57" i="60"/>
  <c r="J58" i="60"/>
  <c r="J59" i="60"/>
  <c r="J60" i="60"/>
  <c r="J61" i="60"/>
  <c r="J62" i="60"/>
  <c r="J63" i="60"/>
  <c r="J64" i="60"/>
  <c r="J66" i="60"/>
  <c r="J68" i="60"/>
  <c r="J70" i="60"/>
  <c r="J71" i="60"/>
  <c r="J72" i="60"/>
  <c r="J73" i="60"/>
  <c r="J75" i="60"/>
  <c r="J76" i="60"/>
  <c r="J77" i="60"/>
  <c r="J78" i="60"/>
  <c r="J80" i="60"/>
  <c r="J82" i="60"/>
  <c r="J84" i="60"/>
  <c r="J85" i="60"/>
  <c r="J86" i="60"/>
  <c r="J88" i="60"/>
  <c r="J90" i="60"/>
  <c r="J91" i="60"/>
  <c r="J92" i="60"/>
  <c r="J93" i="60"/>
  <c r="J94" i="60"/>
  <c r="J96" i="60"/>
  <c r="J97" i="60"/>
  <c r="J98" i="60"/>
  <c r="J99" i="60"/>
  <c r="J100" i="60"/>
  <c r="J102" i="60"/>
  <c r="J103" i="60"/>
  <c r="J104" i="60"/>
  <c r="J105" i="60"/>
  <c r="J106" i="60"/>
  <c r="J107" i="60"/>
  <c r="J108" i="60"/>
  <c r="H108" i="60" s="1"/>
  <c r="J109" i="60"/>
  <c r="H109" i="60" s="1"/>
  <c r="J110" i="60"/>
  <c r="H110" i="60" s="1"/>
  <c r="J111" i="60"/>
  <c r="H111" i="60" s="1"/>
  <c r="J112" i="60"/>
  <c r="H112" i="60" s="1"/>
  <c r="J113" i="60"/>
  <c r="H113" i="60" s="1"/>
  <c r="J114" i="60"/>
  <c r="H114" i="60" s="1"/>
  <c r="J115" i="60"/>
  <c r="H115" i="60" s="1"/>
  <c r="J116" i="60"/>
  <c r="H116" i="60" s="1"/>
  <c r="J117" i="60"/>
  <c r="H117" i="60" s="1"/>
  <c r="J118" i="60"/>
  <c r="J17" i="60"/>
  <c r="J19" i="52"/>
  <c r="J20" i="52"/>
  <c r="J21" i="52"/>
  <c r="J22" i="52"/>
  <c r="J23" i="52"/>
  <c r="J24" i="52"/>
  <c r="J25" i="52"/>
  <c r="J26" i="52"/>
  <c r="J27" i="52"/>
  <c r="J28" i="52"/>
  <c r="J29" i="52"/>
  <c r="J30" i="52"/>
  <c r="J31" i="52"/>
  <c r="J32" i="52"/>
  <c r="J33" i="52"/>
  <c r="J34" i="52"/>
  <c r="J35" i="52"/>
  <c r="J36" i="52"/>
  <c r="J37" i="52"/>
  <c r="J38" i="52"/>
  <c r="H38" i="52" s="1"/>
  <c r="J39" i="52"/>
  <c r="H39" i="52" s="1"/>
  <c r="J40" i="52"/>
  <c r="J41" i="52"/>
  <c r="J42" i="52"/>
  <c r="J43" i="52"/>
  <c r="J44" i="52"/>
  <c r="J45" i="52"/>
  <c r="J46" i="52"/>
  <c r="J47" i="52"/>
  <c r="J48" i="52"/>
  <c r="J49" i="52"/>
  <c r="J50" i="52"/>
  <c r="J51" i="52"/>
  <c r="J52" i="52"/>
  <c r="J53" i="52"/>
  <c r="J54" i="52"/>
  <c r="J55" i="52"/>
  <c r="J56" i="52"/>
  <c r="J57" i="52"/>
  <c r="J58" i="52"/>
  <c r="J59" i="52"/>
  <c r="J60" i="52"/>
  <c r="J61" i="52"/>
  <c r="J62" i="52"/>
  <c r="J63" i="52"/>
  <c r="J64" i="52"/>
  <c r="J65" i="52"/>
  <c r="J67" i="52"/>
  <c r="J69" i="52"/>
  <c r="J71" i="52"/>
  <c r="J72" i="52"/>
  <c r="J74" i="52"/>
  <c r="J75" i="52"/>
  <c r="J76" i="52"/>
  <c r="J77" i="52"/>
  <c r="J78" i="52"/>
  <c r="J79" i="52"/>
  <c r="J81" i="52"/>
  <c r="J83" i="52"/>
  <c r="J85" i="52"/>
  <c r="J86" i="52"/>
  <c r="J87" i="52"/>
  <c r="J89" i="52"/>
  <c r="J91" i="52"/>
  <c r="J92" i="52"/>
  <c r="J93" i="52"/>
  <c r="J94" i="52"/>
  <c r="J95" i="52"/>
  <c r="J97" i="52"/>
  <c r="J98" i="52"/>
  <c r="J99" i="52"/>
  <c r="J100" i="52"/>
  <c r="J101" i="52"/>
  <c r="J103" i="52"/>
  <c r="J104" i="52"/>
  <c r="J105" i="52"/>
  <c r="J106" i="52"/>
  <c r="J107" i="52"/>
  <c r="J108" i="52"/>
  <c r="J109" i="52"/>
  <c r="H109" i="52" s="1"/>
  <c r="J110" i="52"/>
  <c r="H110" i="52" s="1"/>
  <c r="J111" i="52"/>
  <c r="H111" i="52" s="1"/>
  <c r="J112" i="52"/>
  <c r="H112" i="52" s="1"/>
  <c r="J113" i="52"/>
  <c r="H113" i="52" s="1"/>
  <c r="J114" i="52"/>
  <c r="H114" i="52" s="1"/>
  <c r="J115" i="52"/>
  <c r="H115" i="52" s="1"/>
  <c r="J116" i="52"/>
  <c r="H116" i="52" s="1"/>
  <c r="J117" i="52"/>
  <c r="H117" i="52" s="1"/>
  <c r="J118" i="52"/>
  <c r="H118" i="52" s="1"/>
  <c r="J119" i="52"/>
  <c r="J120" i="52"/>
  <c r="H120" i="52" s="1"/>
  <c r="J18" i="52"/>
  <c r="J18" i="36"/>
  <c r="J19" i="36"/>
  <c r="J20" i="36"/>
  <c r="J21" i="36"/>
  <c r="J22" i="36"/>
  <c r="J23" i="36"/>
  <c r="J24" i="36"/>
  <c r="J25" i="36"/>
  <c r="J26" i="36"/>
  <c r="J27" i="36"/>
  <c r="J28" i="36"/>
  <c r="J29" i="36"/>
  <c r="J30" i="36"/>
  <c r="J31" i="36"/>
  <c r="J32" i="36"/>
  <c r="J33" i="36"/>
  <c r="J34" i="36"/>
  <c r="J35" i="36"/>
  <c r="J36" i="36"/>
  <c r="J37" i="36"/>
  <c r="H37" i="36" s="1"/>
  <c r="J38" i="36"/>
  <c r="J39" i="36"/>
  <c r="J40" i="36"/>
  <c r="J41" i="36"/>
  <c r="J42" i="36"/>
  <c r="J43" i="36"/>
  <c r="J44" i="36"/>
  <c r="J45" i="36"/>
  <c r="J46" i="36"/>
  <c r="J47" i="36"/>
  <c r="J48" i="36"/>
  <c r="J49" i="36"/>
  <c r="J50" i="36"/>
  <c r="J51" i="36"/>
  <c r="J52" i="36"/>
  <c r="J53" i="36"/>
  <c r="J54" i="36"/>
  <c r="J55" i="36"/>
  <c r="J56" i="36"/>
  <c r="J57" i="36"/>
  <c r="J58" i="36"/>
  <c r="J59" i="36"/>
  <c r="J60" i="36"/>
  <c r="J61" i="36"/>
  <c r="J62" i="36"/>
  <c r="J63" i="36"/>
  <c r="J64" i="36"/>
  <c r="J66" i="36"/>
  <c r="J68" i="36"/>
  <c r="J70" i="36"/>
  <c r="J71" i="36"/>
  <c r="J72" i="36"/>
  <c r="J73" i="36"/>
  <c r="J75" i="36"/>
  <c r="J76" i="36"/>
  <c r="J77" i="36"/>
  <c r="J78" i="36"/>
  <c r="J80" i="36"/>
  <c r="J82" i="36"/>
  <c r="J84" i="36"/>
  <c r="J85" i="36"/>
  <c r="J86" i="36"/>
  <c r="J88" i="36"/>
  <c r="J90" i="36"/>
  <c r="J91" i="36"/>
  <c r="J92" i="36"/>
  <c r="J93" i="36"/>
  <c r="J94" i="36"/>
  <c r="J96" i="36"/>
  <c r="J97" i="36"/>
  <c r="J98" i="36"/>
  <c r="J99" i="36"/>
  <c r="J100" i="36"/>
  <c r="J102" i="36"/>
  <c r="J103" i="36"/>
  <c r="J104" i="36"/>
  <c r="J105" i="36"/>
  <c r="J106" i="36"/>
  <c r="J107" i="36"/>
  <c r="J108" i="36"/>
  <c r="H108" i="36" s="1"/>
  <c r="J109" i="36"/>
  <c r="H109" i="36" s="1"/>
  <c r="J110" i="36"/>
  <c r="H110" i="36" s="1"/>
  <c r="J111" i="36"/>
  <c r="H111" i="36" s="1"/>
  <c r="J112" i="36"/>
  <c r="H112" i="36" s="1"/>
  <c r="J113" i="36"/>
  <c r="H113" i="36" s="1"/>
  <c r="J114" i="36"/>
  <c r="H114" i="36" s="1"/>
  <c r="J115" i="36"/>
  <c r="H115" i="36" s="1"/>
  <c r="J116" i="36"/>
  <c r="H116" i="36" s="1"/>
  <c r="J117" i="36"/>
  <c r="H117" i="36" s="1"/>
  <c r="J118" i="36"/>
  <c r="J119" i="36"/>
  <c r="H119" i="36" s="1"/>
  <c r="J17" i="36"/>
  <c r="K18" i="41"/>
  <c r="K19" i="41"/>
  <c r="K20" i="41"/>
  <c r="K21" i="41"/>
  <c r="K22" i="41"/>
  <c r="K23" i="41"/>
  <c r="K24" i="41"/>
  <c r="K25" i="41"/>
  <c r="K26" i="41"/>
  <c r="K27" i="41"/>
  <c r="K28" i="41"/>
  <c r="K29" i="41"/>
  <c r="K30" i="41"/>
  <c r="K31" i="41"/>
  <c r="K32" i="41"/>
  <c r="K33" i="41"/>
  <c r="K34" i="41"/>
  <c r="K35" i="41"/>
  <c r="K36" i="41"/>
  <c r="K37" i="41"/>
  <c r="K38" i="41"/>
  <c r="K39" i="41"/>
  <c r="K40" i="41"/>
  <c r="K41" i="41"/>
  <c r="K42" i="41"/>
  <c r="K43" i="41"/>
  <c r="K44" i="41"/>
  <c r="K45" i="41"/>
  <c r="K46" i="41"/>
  <c r="K47" i="41"/>
  <c r="K48" i="41"/>
  <c r="K49" i="41"/>
  <c r="K50" i="41"/>
  <c r="K51" i="41"/>
  <c r="K52" i="41"/>
  <c r="K53" i="41"/>
  <c r="K54" i="41"/>
  <c r="K55" i="41"/>
  <c r="K56" i="41"/>
  <c r="K57" i="41"/>
  <c r="K58" i="41"/>
  <c r="K59" i="41"/>
  <c r="K60" i="41"/>
  <c r="K61" i="41"/>
  <c r="K62" i="41"/>
  <c r="K64" i="41"/>
  <c r="K66" i="41"/>
  <c r="K68" i="41"/>
  <c r="K69" i="41"/>
  <c r="K70" i="41"/>
  <c r="K71" i="41"/>
  <c r="K73" i="41"/>
  <c r="K74" i="41"/>
  <c r="K75" i="41"/>
  <c r="K76" i="41"/>
  <c r="K78" i="41"/>
  <c r="K80" i="41"/>
  <c r="K82" i="41"/>
  <c r="K83" i="41"/>
  <c r="K84" i="41"/>
  <c r="K86" i="41"/>
  <c r="K88" i="41"/>
  <c r="K89" i="41"/>
  <c r="K90" i="41"/>
  <c r="K91" i="41"/>
  <c r="K92" i="41"/>
  <c r="K94" i="41"/>
  <c r="K95" i="41"/>
  <c r="K96" i="41"/>
  <c r="K97" i="41"/>
  <c r="K98" i="41"/>
  <c r="K100" i="41"/>
  <c r="K101" i="41"/>
  <c r="K102" i="41"/>
  <c r="K103" i="41"/>
  <c r="K104" i="41"/>
  <c r="K105" i="41"/>
  <c r="K106" i="41"/>
  <c r="I106" i="41" s="1"/>
  <c r="K107" i="41"/>
  <c r="I107" i="41" s="1"/>
  <c r="K108" i="41"/>
  <c r="I108" i="41" s="1"/>
  <c r="K109" i="41"/>
  <c r="I109" i="41" s="1"/>
  <c r="K110" i="41"/>
  <c r="I110" i="41" s="1"/>
  <c r="K111" i="41"/>
  <c r="I111" i="41" s="1"/>
  <c r="K112" i="41"/>
  <c r="I112" i="41" s="1"/>
  <c r="K113" i="41"/>
  <c r="I113" i="41" s="1"/>
  <c r="K114" i="41"/>
  <c r="I114" i="41" s="1"/>
  <c r="K115" i="41"/>
  <c r="I115" i="41" s="1"/>
  <c r="K116" i="41"/>
  <c r="K117" i="41"/>
  <c r="I117" i="41" s="1"/>
  <c r="J124" i="51"/>
  <c r="H124" i="51" s="1"/>
  <c r="J123" i="51"/>
  <c r="J122" i="51"/>
  <c r="H122" i="51" s="1"/>
  <c r="J121" i="51"/>
  <c r="H121" i="51" s="1"/>
  <c r="J120" i="51"/>
  <c r="H120" i="51" s="1"/>
  <c r="J119" i="51"/>
  <c r="H119" i="51" s="1"/>
  <c r="J118" i="51"/>
  <c r="H118" i="51" s="1"/>
  <c r="J117" i="51"/>
  <c r="H117" i="51" s="1"/>
  <c r="J116" i="51"/>
  <c r="H116" i="51" s="1"/>
  <c r="J115" i="51"/>
  <c r="H115" i="51" s="1"/>
  <c r="J114" i="51"/>
  <c r="H114" i="51" s="1"/>
  <c r="J113" i="51"/>
  <c r="H113" i="51" s="1"/>
  <c r="J31" i="51"/>
  <c r="J32" i="51"/>
  <c r="J33" i="51"/>
  <c r="J34" i="51"/>
  <c r="J35" i="51"/>
  <c r="J36" i="51"/>
  <c r="J37" i="51"/>
  <c r="J38" i="51"/>
  <c r="J39" i="51"/>
  <c r="J40" i="51"/>
  <c r="J41" i="51"/>
  <c r="J42" i="51"/>
  <c r="J43" i="51"/>
  <c r="J44" i="51"/>
  <c r="J45" i="51"/>
  <c r="J46" i="51"/>
  <c r="J47" i="51"/>
  <c r="J48" i="51"/>
  <c r="J49" i="51"/>
  <c r="J50" i="51"/>
  <c r="J51" i="51"/>
  <c r="J52" i="51"/>
  <c r="J53" i="51"/>
  <c r="J54" i="51"/>
  <c r="J55" i="51"/>
  <c r="J56" i="51"/>
  <c r="J57" i="51"/>
  <c r="J58" i="51"/>
  <c r="J59" i="51"/>
  <c r="J60" i="51"/>
  <c r="J61" i="51"/>
  <c r="J62" i="51"/>
  <c r="J63" i="51"/>
  <c r="J64" i="51"/>
  <c r="J65" i="51"/>
  <c r="J66" i="51"/>
  <c r="J67" i="51"/>
  <c r="J68" i="51"/>
  <c r="J69" i="51"/>
  <c r="J71" i="51"/>
  <c r="J73" i="51"/>
  <c r="J75" i="51"/>
  <c r="J76" i="51"/>
  <c r="J77" i="51"/>
  <c r="J78" i="51"/>
  <c r="J80" i="51"/>
  <c r="J81" i="51"/>
  <c r="J82" i="51"/>
  <c r="J83" i="51"/>
  <c r="J85" i="51"/>
  <c r="J87" i="51"/>
  <c r="J89" i="51"/>
  <c r="J90" i="51"/>
  <c r="J91" i="51"/>
  <c r="J93" i="51"/>
  <c r="J95" i="51"/>
  <c r="J96" i="51"/>
  <c r="J97" i="51"/>
  <c r="J98" i="51"/>
  <c r="J99" i="51"/>
  <c r="J101" i="51"/>
  <c r="J102" i="51"/>
  <c r="J103" i="51"/>
  <c r="J104" i="51"/>
  <c r="J105" i="51"/>
  <c r="J107" i="51"/>
  <c r="J108" i="51"/>
  <c r="J109" i="51"/>
  <c r="J110" i="51"/>
  <c r="J111" i="51"/>
  <c r="J112" i="51"/>
  <c r="J30" i="51"/>
  <c r="J28" i="51"/>
  <c r="J27" i="51"/>
  <c r="J26" i="51"/>
  <c r="J25" i="51"/>
  <c r="J24" i="51"/>
  <c r="J23" i="51"/>
  <c r="J22" i="51"/>
  <c r="J21" i="58"/>
  <c r="J22" i="58"/>
  <c r="J23" i="58"/>
  <c r="J24" i="58"/>
  <c r="J25" i="58"/>
  <c r="J26" i="58"/>
  <c r="J27" i="58"/>
  <c r="J28" i="58"/>
  <c r="J29" i="58"/>
  <c r="J30" i="58"/>
  <c r="J31" i="58"/>
  <c r="J32" i="58"/>
  <c r="J33" i="58"/>
  <c r="J34" i="58"/>
  <c r="J35" i="58"/>
  <c r="J36" i="58"/>
  <c r="J37" i="58"/>
  <c r="J38" i="58"/>
  <c r="J39" i="58"/>
  <c r="J40" i="58"/>
  <c r="J41" i="58"/>
  <c r="J42" i="58"/>
  <c r="J43" i="58"/>
  <c r="J44" i="58"/>
  <c r="J45" i="58"/>
  <c r="J46" i="58"/>
  <c r="J47" i="58"/>
  <c r="J48" i="58"/>
  <c r="J49" i="58"/>
  <c r="J50" i="58"/>
  <c r="J51" i="58"/>
  <c r="J52" i="58"/>
  <c r="J53" i="58"/>
  <c r="J54" i="58"/>
  <c r="J55" i="58"/>
  <c r="J56" i="58"/>
  <c r="J57" i="58"/>
  <c r="J58" i="58"/>
  <c r="J59" i="58"/>
  <c r="J60" i="58"/>
  <c r="J61" i="58"/>
  <c r="J62" i="58"/>
  <c r="J63" i="58"/>
  <c r="J64" i="58"/>
  <c r="J65" i="58"/>
  <c r="J66" i="58"/>
  <c r="J67" i="58"/>
  <c r="J69" i="58"/>
  <c r="J71" i="58"/>
  <c r="J73" i="58"/>
  <c r="J74" i="58"/>
  <c r="J75" i="58"/>
  <c r="J76" i="58"/>
  <c r="J78" i="58"/>
  <c r="J79" i="58"/>
  <c r="J80" i="58"/>
  <c r="J81" i="58"/>
  <c r="J83" i="58"/>
  <c r="J85" i="58"/>
  <c r="J87" i="58"/>
  <c r="J88" i="58"/>
  <c r="J89" i="58"/>
  <c r="J91" i="58"/>
  <c r="J93" i="58"/>
  <c r="J94" i="58"/>
  <c r="J95" i="58"/>
  <c r="J96" i="58"/>
  <c r="J97" i="58"/>
  <c r="J99" i="58"/>
  <c r="J100" i="58"/>
  <c r="J101" i="58"/>
  <c r="J102" i="58"/>
  <c r="J103" i="58"/>
  <c r="J105" i="58"/>
  <c r="J106" i="58"/>
  <c r="J107" i="58"/>
  <c r="J108" i="58"/>
  <c r="J109" i="58"/>
  <c r="J110" i="58"/>
  <c r="J111" i="58"/>
  <c r="H111" i="58" s="1"/>
  <c r="J112" i="58"/>
  <c r="H112" i="58" s="1"/>
  <c r="J113" i="58"/>
  <c r="H113" i="58" s="1"/>
  <c r="J114" i="58"/>
  <c r="H114" i="58" s="1"/>
  <c r="J115" i="58"/>
  <c r="H115" i="58" s="1"/>
  <c r="J116" i="58"/>
  <c r="H116" i="58" s="1"/>
  <c r="J117" i="58"/>
  <c r="H117" i="58" s="1"/>
  <c r="J118" i="58"/>
  <c r="H118" i="58" s="1"/>
  <c r="J119" i="58"/>
  <c r="H119" i="58" s="1"/>
  <c r="J120" i="58"/>
  <c r="H120" i="58" s="1"/>
  <c r="J121" i="58"/>
  <c r="J122" i="58"/>
  <c r="H122" i="58" s="1"/>
  <c r="J20" i="58"/>
  <c r="J122" i="53"/>
  <c r="H122" i="53" s="1"/>
  <c r="J121" i="53"/>
  <c r="J120" i="53"/>
  <c r="H120" i="53" s="1"/>
  <c r="J119" i="53"/>
  <c r="H119" i="53" s="1"/>
  <c r="J118" i="53"/>
  <c r="H118" i="53" s="1"/>
  <c r="J117" i="53"/>
  <c r="H117" i="53" s="1"/>
  <c r="J116" i="53"/>
  <c r="H116" i="53" s="1"/>
  <c r="J115" i="53"/>
  <c r="H115" i="53" s="1"/>
  <c r="J114" i="53"/>
  <c r="H114" i="53" s="1"/>
  <c r="J113" i="53"/>
  <c r="H113" i="53" s="1"/>
  <c r="J112" i="53"/>
  <c r="H112" i="53" s="1"/>
  <c r="J111" i="53"/>
  <c r="H111" i="53" s="1"/>
  <c r="J110" i="53"/>
  <c r="J109" i="53"/>
  <c r="J108" i="53"/>
  <c r="J107" i="53"/>
  <c r="J106" i="53"/>
  <c r="J105" i="53"/>
  <c r="J103" i="53"/>
  <c r="J102" i="53"/>
  <c r="J101" i="53"/>
  <c r="J100" i="53"/>
  <c r="J99" i="53"/>
  <c r="J97" i="53"/>
  <c r="J96" i="53"/>
  <c r="J95" i="53"/>
  <c r="J94" i="53"/>
  <c r="J93" i="53"/>
  <c r="J91" i="53"/>
  <c r="J89" i="53"/>
  <c r="J88" i="53"/>
  <c r="J87" i="53"/>
  <c r="J85" i="53"/>
  <c r="J83" i="53"/>
  <c r="J81" i="53"/>
  <c r="J80" i="53"/>
  <c r="J79" i="53"/>
  <c r="J78" i="53"/>
  <c r="J76" i="53"/>
  <c r="J75" i="53"/>
  <c r="J74" i="53"/>
  <c r="J73" i="53"/>
  <c r="J71" i="53"/>
  <c r="J69" i="53"/>
  <c r="J67" i="53"/>
  <c r="J66" i="53"/>
  <c r="J65" i="53"/>
  <c r="J64" i="53"/>
  <c r="J63" i="53"/>
  <c r="J62" i="53"/>
  <c r="J61" i="53"/>
  <c r="J60" i="53"/>
  <c r="J59" i="53"/>
  <c r="J58" i="53"/>
  <c r="J57" i="53"/>
  <c r="J56" i="53"/>
  <c r="J55" i="53"/>
  <c r="J54" i="53"/>
  <c r="J53" i="53"/>
  <c r="J52" i="53"/>
  <c r="J51" i="53"/>
  <c r="J50" i="53"/>
  <c r="J49" i="53"/>
  <c r="J48" i="53"/>
  <c r="J47" i="53"/>
  <c r="J46" i="53"/>
  <c r="J45" i="53"/>
  <c r="J44" i="53"/>
  <c r="J43" i="53"/>
  <c r="J42" i="53"/>
  <c r="J41" i="53"/>
  <c r="J40" i="53"/>
  <c r="J39" i="53"/>
  <c r="J38" i="53"/>
  <c r="J37" i="53"/>
  <c r="J36" i="53"/>
  <c r="J35" i="53"/>
  <c r="J34" i="53"/>
  <c r="J33" i="53"/>
  <c r="J32" i="53"/>
  <c r="J31" i="53"/>
  <c r="J30" i="53"/>
  <c r="J29" i="53"/>
  <c r="J28" i="53"/>
  <c r="J26" i="53"/>
  <c r="J25" i="53"/>
  <c r="J24" i="53"/>
  <c r="J23" i="53"/>
  <c r="J22" i="53"/>
  <c r="J21" i="53"/>
  <c r="J20" i="53"/>
  <c r="N126" i="55"/>
  <c r="M126" i="55"/>
  <c r="I126" i="55" s="1"/>
  <c r="N125" i="55"/>
  <c r="M125" i="55"/>
  <c r="N124" i="55"/>
  <c r="M124" i="55"/>
  <c r="I124" i="55" s="1"/>
  <c r="N123" i="55"/>
  <c r="M123" i="55"/>
  <c r="I123" i="55" s="1"/>
  <c r="N122" i="55"/>
  <c r="M122" i="55"/>
  <c r="I122" i="55" s="1"/>
  <c r="N121" i="55"/>
  <c r="M121" i="55"/>
  <c r="I121" i="55" s="1"/>
  <c r="N120" i="55"/>
  <c r="M120" i="55"/>
  <c r="I120" i="55" s="1"/>
  <c r="N119" i="55"/>
  <c r="M119" i="55"/>
  <c r="I119" i="55" s="1"/>
  <c r="N118" i="55"/>
  <c r="M118" i="55"/>
  <c r="I118" i="55" s="1"/>
  <c r="N117" i="55"/>
  <c r="M117" i="55"/>
  <c r="I117" i="55" s="1"/>
  <c r="N116" i="55"/>
  <c r="M116" i="55"/>
  <c r="I116" i="55" s="1"/>
  <c r="N115" i="55"/>
  <c r="M115" i="55"/>
  <c r="I115" i="55" s="1"/>
  <c r="N114" i="55"/>
  <c r="M114" i="55"/>
  <c r="N113" i="55"/>
  <c r="M113" i="55"/>
  <c r="N112" i="55"/>
  <c r="M112" i="55"/>
  <c r="N111" i="55"/>
  <c r="M111" i="55"/>
  <c r="N110" i="55"/>
  <c r="M110" i="55"/>
  <c r="N109" i="55"/>
  <c r="M109" i="55"/>
  <c r="N107" i="55"/>
  <c r="M107" i="55"/>
  <c r="N106" i="55"/>
  <c r="M106" i="55"/>
  <c r="N105" i="55"/>
  <c r="M105" i="55"/>
  <c r="N104" i="55"/>
  <c r="M104" i="55"/>
  <c r="N103" i="55"/>
  <c r="M103" i="55"/>
  <c r="N101" i="55"/>
  <c r="M101" i="55"/>
  <c r="N100" i="55"/>
  <c r="M100" i="55"/>
  <c r="N99" i="55"/>
  <c r="M99" i="55"/>
  <c r="N98" i="55"/>
  <c r="M98" i="55"/>
  <c r="N97" i="55"/>
  <c r="M97" i="55"/>
  <c r="N95" i="55"/>
  <c r="J95" i="55" s="1"/>
  <c r="M95" i="55"/>
  <c r="N93" i="55"/>
  <c r="M93" i="55"/>
  <c r="N92" i="55"/>
  <c r="M92" i="55"/>
  <c r="N91" i="55"/>
  <c r="M91" i="55"/>
  <c r="N89" i="55"/>
  <c r="M89" i="55"/>
  <c r="N87" i="55"/>
  <c r="M87" i="55"/>
  <c r="N85" i="55"/>
  <c r="M85" i="55"/>
  <c r="N84" i="55"/>
  <c r="M84" i="55"/>
  <c r="N83" i="55"/>
  <c r="M83" i="55"/>
  <c r="N82" i="55"/>
  <c r="M82" i="55"/>
  <c r="N80" i="55"/>
  <c r="M80" i="55"/>
  <c r="N79" i="55"/>
  <c r="M79" i="55"/>
  <c r="N78" i="55"/>
  <c r="M78" i="55"/>
  <c r="N77" i="55"/>
  <c r="M77" i="55"/>
  <c r="N75" i="55"/>
  <c r="M75" i="55"/>
  <c r="N73" i="55"/>
  <c r="M73" i="55"/>
  <c r="N71" i="55"/>
  <c r="M71" i="55"/>
  <c r="N70" i="55"/>
  <c r="M70" i="55"/>
  <c r="N69" i="55"/>
  <c r="M69" i="55"/>
  <c r="N68" i="55"/>
  <c r="M68" i="55"/>
  <c r="N67" i="55"/>
  <c r="M67" i="55"/>
  <c r="N66" i="55"/>
  <c r="M66" i="55"/>
  <c r="N65" i="55"/>
  <c r="M65" i="55"/>
  <c r="N64" i="55"/>
  <c r="M64" i="55"/>
  <c r="N63" i="55"/>
  <c r="M63" i="55"/>
  <c r="N62" i="55"/>
  <c r="M62" i="55"/>
  <c r="N61" i="55"/>
  <c r="M61" i="55"/>
  <c r="N60" i="55"/>
  <c r="M60" i="55"/>
  <c r="N59" i="55"/>
  <c r="M59" i="55"/>
  <c r="N58" i="55"/>
  <c r="M58" i="55"/>
  <c r="N57" i="55"/>
  <c r="M57" i="55"/>
  <c r="N56" i="55"/>
  <c r="M56" i="55"/>
  <c r="N55" i="55"/>
  <c r="M55" i="55"/>
  <c r="N54" i="55"/>
  <c r="M54" i="55"/>
  <c r="N53" i="55"/>
  <c r="M53" i="55"/>
  <c r="N52" i="55"/>
  <c r="M52" i="55"/>
  <c r="N51" i="55"/>
  <c r="M51" i="55"/>
  <c r="N50" i="55"/>
  <c r="M50" i="55"/>
  <c r="N49" i="55"/>
  <c r="M49" i="55"/>
  <c r="N48" i="55"/>
  <c r="M48" i="55"/>
  <c r="N47" i="55"/>
  <c r="M47" i="55"/>
  <c r="N46" i="55"/>
  <c r="M46" i="55"/>
  <c r="N45" i="55"/>
  <c r="M45" i="55"/>
  <c r="N44" i="55"/>
  <c r="M44" i="55"/>
  <c r="N43" i="55"/>
  <c r="M43" i="55"/>
  <c r="N42" i="55"/>
  <c r="M42" i="55"/>
  <c r="N41" i="55"/>
  <c r="M41" i="55"/>
  <c r="N40" i="55"/>
  <c r="M40" i="55"/>
  <c r="N39" i="55"/>
  <c r="M39" i="55"/>
  <c r="N38" i="55"/>
  <c r="M38" i="55"/>
  <c r="N37" i="55"/>
  <c r="M37" i="55"/>
  <c r="N36" i="55"/>
  <c r="M36" i="55"/>
  <c r="N35" i="55"/>
  <c r="M35" i="55"/>
  <c r="N34" i="55"/>
  <c r="M34" i="55"/>
  <c r="N33" i="55"/>
  <c r="J33" i="55" s="1"/>
  <c r="M33" i="55"/>
  <c r="N32" i="55"/>
  <c r="M32" i="55"/>
  <c r="M25" i="55"/>
  <c r="M26" i="55"/>
  <c r="M27" i="55"/>
  <c r="M28" i="55"/>
  <c r="M29" i="55"/>
  <c r="M30" i="55"/>
  <c r="M31" i="55"/>
  <c r="M24" i="55"/>
  <c r="G45" i="36" l="1"/>
  <c r="G39" i="52"/>
  <c r="J39" i="55"/>
  <c r="K22" i="53"/>
  <c r="L22" i="53" s="1"/>
  <c r="P26" i="55"/>
  <c r="I26" i="55" s="1"/>
  <c r="K23" i="53"/>
  <c r="L23" i="53" s="1"/>
  <c r="P27" i="55"/>
  <c r="H34" i="55"/>
  <c r="P34" i="55"/>
  <c r="I34" i="55" s="1"/>
  <c r="K43" i="53"/>
  <c r="L43" i="53" s="1"/>
  <c r="P47" i="55"/>
  <c r="K109" i="53"/>
  <c r="L109" i="53" s="1"/>
  <c r="H109" i="53" s="1"/>
  <c r="P113" i="55"/>
  <c r="I113" i="55" s="1"/>
  <c r="K41" i="53"/>
  <c r="L41" i="53" s="1"/>
  <c r="P45" i="55"/>
  <c r="K35" i="53"/>
  <c r="L35" i="53" s="1"/>
  <c r="P39" i="55"/>
  <c r="K49" i="53"/>
  <c r="L49" i="53" s="1"/>
  <c r="P53" i="55"/>
  <c r="I53" i="55" s="1"/>
  <c r="K53" i="53"/>
  <c r="L53" i="53" s="1"/>
  <c r="P57" i="55"/>
  <c r="K65" i="53"/>
  <c r="L65" i="53" s="1"/>
  <c r="H65" i="53" s="1"/>
  <c r="P69" i="55"/>
  <c r="I69" i="55" s="1"/>
  <c r="K73" i="53"/>
  <c r="L73" i="53" s="1"/>
  <c r="P77" i="55"/>
  <c r="I77" i="55" s="1"/>
  <c r="K81" i="53"/>
  <c r="L81" i="53" s="1"/>
  <c r="P85" i="55"/>
  <c r="I85" i="55" s="1"/>
  <c r="K88" i="53"/>
  <c r="L88" i="53" s="1"/>
  <c r="P92" i="55"/>
  <c r="J92" i="55" s="1"/>
  <c r="K100" i="53"/>
  <c r="L100" i="53" s="1"/>
  <c r="P104" i="55"/>
  <c r="K62" i="53"/>
  <c r="L62" i="53" s="1"/>
  <c r="P66" i="55"/>
  <c r="I66" i="55" s="1"/>
  <c r="K96" i="53"/>
  <c r="L96" i="53" s="1"/>
  <c r="P100" i="55"/>
  <c r="K40" i="53"/>
  <c r="L40" i="53" s="1"/>
  <c r="P44" i="55"/>
  <c r="K54" i="53"/>
  <c r="L54" i="53" s="1"/>
  <c r="H54" i="53" s="1"/>
  <c r="P58" i="55"/>
  <c r="I58" i="55" s="1"/>
  <c r="K110" i="53"/>
  <c r="L110" i="53" s="1"/>
  <c r="P114" i="55"/>
  <c r="K89" i="53"/>
  <c r="L89" i="53" s="1"/>
  <c r="P93" i="55"/>
  <c r="K20" i="53"/>
  <c r="L20" i="53" s="1"/>
  <c r="P24" i="55"/>
  <c r="K33" i="53"/>
  <c r="L33" i="53" s="1"/>
  <c r="H33" i="53" s="1"/>
  <c r="P37" i="55"/>
  <c r="K47" i="53"/>
  <c r="L47" i="53" s="1"/>
  <c r="P51" i="55"/>
  <c r="K51" i="53"/>
  <c r="L51" i="53" s="1"/>
  <c r="H51" i="53" s="1"/>
  <c r="P55" i="55"/>
  <c r="J55" i="55" s="1"/>
  <c r="K59" i="53"/>
  <c r="L59" i="53" s="1"/>
  <c r="P63" i="55"/>
  <c r="K67" i="53"/>
  <c r="L67" i="53" s="1"/>
  <c r="P71" i="55"/>
  <c r="K74" i="53"/>
  <c r="L74" i="53" s="1"/>
  <c r="P78" i="55"/>
  <c r="G44" i="36"/>
  <c r="G38" i="36"/>
  <c r="J45" i="55"/>
  <c r="J57" i="55"/>
  <c r="K99" i="53"/>
  <c r="L99" i="53" s="1"/>
  <c r="P103" i="55"/>
  <c r="G32" i="55"/>
  <c r="P32" i="55"/>
  <c r="I32" i="55" s="1"/>
  <c r="K78" i="53"/>
  <c r="L78" i="53" s="1"/>
  <c r="P82" i="55"/>
  <c r="K108" i="53"/>
  <c r="L108" i="53" s="1"/>
  <c r="P112" i="55"/>
  <c r="J112" i="55" s="1"/>
  <c r="K75" i="53"/>
  <c r="L75" i="53" s="1"/>
  <c r="P79" i="55"/>
  <c r="I24" i="55"/>
  <c r="K101" i="53"/>
  <c r="L101" i="53" s="1"/>
  <c r="P105" i="55"/>
  <c r="K106" i="53"/>
  <c r="L106" i="53" s="1"/>
  <c r="P110" i="55"/>
  <c r="J110" i="55" s="1"/>
  <c r="K26" i="53"/>
  <c r="L26" i="53" s="1"/>
  <c r="P30" i="55"/>
  <c r="K32" i="53"/>
  <c r="L32" i="53" s="1"/>
  <c r="H32" i="53" s="1"/>
  <c r="P36" i="55"/>
  <c r="J36" i="55" s="1"/>
  <c r="K58" i="53"/>
  <c r="L58" i="53" s="1"/>
  <c r="P62" i="55"/>
  <c r="K95" i="53"/>
  <c r="L95" i="53" s="1"/>
  <c r="P99" i="55"/>
  <c r="K107" i="53"/>
  <c r="L107" i="53" s="1"/>
  <c r="P111" i="55"/>
  <c r="K27" i="53"/>
  <c r="L27" i="53" s="1"/>
  <c r="H27" i="53" s="1"/>
  <c r="P31" i="55"/>
  <c r="I31" i="55" s="1"/>
  <c r="K38" i="53"/>
  <c r="L38" i="53" s="1"/>
  <c r="P42" i="55"/>
  <c r="K56" i="53"/>
  <c r="L56" i="53" s="1"/>
  <c r="P60" i="55"/>
  <c r="K80" i="53"/>
  <c r="L80" i="53" s="1"/>
  <c r="P84" i="55"/>
  <c r="K121" i="53"/>
  <c r="L121" i="53" s="1"/>
  <c r="H121" i="53" s="1"/>
  <c r="P125" i="55"/>
  <c r="I125" i="55" s="1"/>
  <c r="K83" i="53"/>
  <c r="L83" i="53" s="1"/>
  <c r="P87" i="55"/>
  <c r="I87" i="55" s="1"/>
  <c r="K24" i="53"/>
  <c r="L24" i="53" s="1"/>
  <c r="H24" i="53" s="1"/>
  <c r="P28" i="55"/>
  <c r="I28" i="55" s="1"/>
  <c r="K34" i="53"/>
  <c r="L34" i="53" s="1"/>
  <c r="P38" i="55"/>
  <c r="I38" i="55" s="1"/>
  <c r="K60" i="53"/>
  <c r="L60" i="53" s="1"/>
  <c r="P64" i="55"/>
  <c r="I64" i="55" s="1"/>
  <c r="K87" i="53"/>
  <c r="L87" i="53" s="1"/>
  <c r="P91" i="55"/>
  <c r="I91" i="55" s="1"/>
  <c r="K25" i="53"/>
  <c r="L25" i="53" s="1"/>
  <c r="H25" i="53" s="1"/>
  <c r="P29" i="55"/>
  <c r="I29" i="55" s="1"/>
  <c r="G38" i="52"/>
  <c r="J53" i="55"/>
  <c r="J69" i="55"/>
  <c r="J78" i="55"/>
  <c r="K97" i="53"/>
  <c r="L97" i="53" s="1"/>
  <c r="P101" i="55"/>
  <c r="K31" i="53"/>
  <c r="L31" i="53" s="1"/>
  <c r="P35" i="55"/>
  <c r="J35" i="55" s="1"/>
  <c r="K105" i="53"/>
  <c r="L105" i="53" s="1"/>
  <c r="P109" i="55"/>
  <c r="I109" i="55" s="1"/>
  <c r="I33" i="55"/>
  <c r="I37" i="55"/>
  <c r="I39" i="55"/>
  <c r="I51" i="55"/>
  <c r="I55" i="55"/>
  <c r="I57" i="55"/>
  <c r="I63" i="55"/>
  <c r="I71" i="55"/>
  <c r="I78" i="55"/>
  <c r="I92" i="55"/>
  <c r="I95" i="55"/>
  <c r="I114" i="55"/>
  <c r="H38" i="36"/>
  <c r="H85" i="55"/>
  <c r="K39" i="53"/>
  <c r="L39" i="53" s="1"/>
  <c r="H39" i="53" s="1"/>
  <c r="P43" i="55"/>
  <c r="I43" i="55" s="1"/>
  <c r="K46" i="53"/>
  <c r="L46" i="53" s="1"/>
  <c r="P50" i="55"/>
  <c r="K61" i="53"/>
  <c r="L61" i="53" s="1"/>
  <c r="H61" i="53" s="1"/>
  <c r="P65" i="55"/>
  <c r="J65" i="55" s="1"/>
  <c r="K69" i="53"/>
  <c r="L69" i="53" s="1"/>
  <c r="P73" i="55"/>
  <c r="K76" i="53"/>
  <c r="L76" i="53" s="1"/>
  <c r="H76" i="53" s="1"/>
  <c r="P80" i="55"/>
  <c r="J80" i="55" s="1"/>
  <c r="K85" i="53"/>
  <c r="L85" i="53" s="1"/>
  <c r="P89" i="55"/>
  <c r="K102" i="53"/>
  <c r="L102" i="53" s="1"/>
  <c r="P106" i="55"/>
  <c r="K57" i="53"/>
  <c r="L57" i="53" s="1"/>
  <c r="P61" i="55"/>
  <c r="K93" i="53"/>
  <c r="L93" i="53" s="1"/>
  <c r="P97" i="55"/>
  <c r="K36" i="53"/>
  <c r="L36" i="53" s="1"/>
  <c r="P40" i="55"/>
  <c r="K42" i="53"/>
  <c r="L42" i="53" s="1"/>
  <c r="P46" i="55"/>
  <c r="K45" i="53"/>
  <c r="L45" i="53" s="1"/>
  <c r="P49" i="55"/>
  <c r="K66" i="53"/>
  <c r="L66" i="53" s="1"/>
  <c r="P70" i="55"/>
  <c r="I70" i="55" s="1"/>
  <c r="K103" i="53"/>
  <c r="L103" i="53" s="1"/>
  <c r="P107" i="55"/>
  <c r="K64" i="53"/>
  <c r="L64" i="53" s="1"/>
  <c r="P68" i="55"/>
  <c r="I68" i="55" s="1"/>
  <c r="K21" i="53"/>
  <c r="L21" i="53" s="1"/>
  <c r="P25" i="55"/>
  <c r="K37" i="53"/>
  <c r="L37" i="53" s="1"/>
  <c r="P41" i="55"/>
  <c r="I41" i="55" s="1"/>
  <c r="K48" i="53"/>
  <c r="L48" i="53" s="1"/>
  <c r="P52" i="55"/>
  <c r="K55" i="53"/>
  <c r="L55" i="53" s="1"/>
  <c r="H55" i="53" s="1"/>
  <c r="P59" i="55"/>
  <c r="J59" i="55" s="1"/>
  <c r="K63" i="53"/>
  <c r="L63" i="53" s="1"/>
  <c r="P67" i="55"/>
  <c r="K71" i="53"/>
  <c r="L71" i="53" s="1"/>
  <c r="P75" i="55"/>
  <c r="I75" i="55" s="1"/>
  <c r="K79" i="53"/>
  <c r="L79" i="53" s="1"/>
  <c r="P83" i="55"/>
  <c r="G46" i="52"/>
  <c r="G37" i="36"/>
  <c r="H69" i="55"/>
  <c r="G99" i="55"/>
  <c r="G70" i="55"/>
  <c r="G52" i="55"/>
  <c r="G36" i="55"/>
  <c r="H99" i="55"/>
  <c r="H68" i="55"/>
  <c r="H52" i="55"/>
  <c r="G25" i="55"/>
  <c r="H105" i="55"/>
  <c r="H83" i="55"/>
  <c r="H59" i="55"/>
  <c r="G75" i="55"/>
  <c r="G49" i="55"/>
  <c r="G84" i="55"/>
  <c r="G68" i="55"/>
  <c r="G50" i="55"/>
  <c r="H111" i="55"/>
  <c r="H84" i="55"/>
  <c r="H46" i="55"/>
  <c r="H75" i="55"/>
  <c r="G41" i="55"/>
  <c r="H106" i="55"/>
  <c r="H89" i="55"/>
  <c r="I50" i="55"/>
  <c r="I54" i="55"/>
  <c r="I56" i="55"/>
  <c r="I73" i="55"/>
  <c r="I79" i="55"/>
  <c r="I101" i="55"/>
  <c r="H93" i="55"/>
  <c r="H92" i="55"/>
  <c r="H78" i="55"/>
  <c r="I27" i="55"/>
  <c r="J32" i="55"/>
  <c r="J34" i="55"/>
  <c r="J44" i="55"/>
  <c r="J54" i="55"/>
  <c r="J56" i="55"/>
  <c r="J58" i="55"/>
  <c r="J66" i="55"/>
  <c r="J77" i="55"/>
  <c r="J93" i="55"/>
  <c r="G91" i="55"/>
  <c r="G60" i="55"/>
  <c r="G42" i="55"/>
  <c r="H87" i="55"/>
  <c r="H36" i="55"/>
  <c r="H55" i="55"/>
  <c r="G31" i="55"/>
  <c r="G63" i="55"/>
  <c r="I36" i="55"/>
  <c r="I40" i="55"/>
  <c r="I52" i="55"/>
  <c r="I111" i="55"/>
  <c r="H73" i="55"/>
  <c r="H50" i="55"/>
  <c r="H43" i="55"/>
  <c r="J42" i="55"/>
  <c r="J60" i="55"/>
  <c r="J79" i="55"/>
  <c r="J84" i="55"/>
  <c r="J101" i="55"/>
  <c r="J109" i="55"/>
  <c r="J111" i="55"/>
  <c r="G97" i="55"/>
  <c r="G79" i="55"/>
  <c r="G58" i="55"/>
  <c r="G44" i="55"/>
  <c r="H113" i="55"/>
  <c r="H114" i="55"/>
  <c r="H71" i="55"/>
  <c r="H63" i="55"/>
  <c r="G80" i="55"/>
  <c r="G69" i="55"/>
  <c r="G55" i="55"/>
  <c r="G37" i="55"/>
  <c r="I42" i="55"/>
  <c r="I60" i="55"/>
  <c r="I84" i="55"/>
  <c r="G113" i="55"/>
  <c r="H65" i="55"/>
  <c r="I30" i="55"/>
  <c r="I35" i="55"/>
  <c r="I45" i="55"/>
  <c r="I110" i="55"/>
  <c r="G106" i="55"/>
  <c r="G93" i="55"/>
  <c r="H97" i="55"/>
  <c r="H79" i="55"/>
  <c r="H58" i="55"/>
  <c r="H44" i="55"/>
  <c r="H80" i="55"/>
  <c r="H61" i="55"/>
  <c r="H51" i="55"/>
  <c r="H37" i="55"/>
  <c r="G114" i="55"/>
  <c r="G78" i="55"/>
  <c r="G51" i="55"/>
  <c r="J40" i="55"/>
  <c r="J50" i="55"/>
  <c r="J52" i="55"/>
  <c r="J70" i="55"/>
  <c r="J73" i="55"/>
  <c r="G101" i="55"/>
  <c r="H101" i="55"/>
  <c r="H112" i="55"/>
  <c r="H103" i="55"/>
  <c r="H47" i="55"/>
  <c r="G103" i="55"/>
  <c r="G47" i="55"/>
  <c r="G35" i="55"/>
  <c r="I59" i="55"/>
  <c r="I65" i="55"/>
  <c r="I67" i="55"/>
  <c r="I80" i="55"/>
  <c r="I89" i="55"/>
  <c r="I107" i="55"/>
  <c r="G109" i="55"/>
  <c r="H109" i="55"/>
  <c r="H45" i="55"/>
  <c r="H35" i="55"/>
  <c r="G92" i="55"/>
  <c r="G53" i="55"/>
  <c r="G45" i="55"/>
  <c r="G26" i="55"/>
  <c r="I25" i="55"/>
  <c r="J41" i="55"/>
  <c r="J43" i="55"/>
  <c r="J67" i="55"/>
  <c r="J75" i="55"/>
  <c r="J89" i="55"/>
  <c r="J107" i="55"/>
  <c r="G82" i="55"/>
  <c r="H82" i="55"/>
  <c r="G112" i="55"/>
  <c r="G61" i="55"/>
  <c r="K44" i="53"/>
  <c r="L44" i="53" s="1"/>
  <c r="H48" i="55"/>
  <c r="G48" i="55"/>
  <c r="H59" i="53"/>
  <c r="J37" i="55"/>
  <c r="J51" i="55"/>
  <c r="J63" i="55"/>
  <c r="J71" i="55"/>
  <c r="I44" i="55"/>
  <c r="I93" i="55"/>
  <c r="H46" i="53"/>
  <c r="H69" i="53"/>
  <c r="H85" i="53"/>
  <c r="J96" i="55"/>
  <c r="I96" i="55"/>
  <c r="K99" i="58"/>
  <c r="L99" i="58" s="1"/>
  <c r="G99" i="53"/>
  <c r="G22" i="53"/>
  <c r="K29" i="53"/>
  <c r="L29" i="53" s="1"/>
  <c r="G33" i="55"/>
  <c r="H33" i="55"/>
  <c r="K50" i="53"/>
  <c r="L50" i="53" s="1"/>
  <c r="H50" i="53" s="1"/>
  <c r="G54" i="55"/>
  <c r="H54" i="55"/>
  <c r="J74" i="55"/>
  <c r="I74" i="55"/>
  <c r="J90" i="55"/>
  <c r="I90" i="55"/>
  <c r="K94" i="53"/>
  <c r="L94" i="53" s="1"/>
  <c r="G98" i="55"/>
  <c r="H98" i="55"/>
  <c r="K23" i="58"/>
  <c r="L23" i="58" s="1"/>
  <c r="G23" i="53"/>
  <c r="K30" i="53"/>
  <c r="L30" i="53" s="1"/>
  <c r="H30" i="53" s="1"/>
  <c r="G34" i="55"/>
  <c r="K52" i="53"/>
  <c r="L52" i="53" s="1"/>
  <c r="H56" i="55"/>
  <c r="G56" i="55"/>
  <c r="K68" i="53"/>
  <c r="L68" i="53" s="1"/>
  <c r="H72" i="55"/>
  <c r="G72" i="55"/>
  <c r="K91" i="53"/>
  <c r="L91" i="53" s="1"/>
  <c r="H91" i="53" s="1"/>
  <c r="G95" i="55"/>
  <c r="H95" i="55"/>
  <c r="K28" i="53"/>
  <c r="L28" i="53" s="1"/>
  <c r="H32" i="55"/>
  <c r="H40" i="53"/>
  <c r="H110" i="53"/>
  <c r="H89" i="53"/>
  <c r="H20" i="53"/>
  <c r="I76" i="55"/>
  <c r="J76" i="55"/>
  <c r="J102" i="55"/>
  <c r="I102" i="55"/>
  <c r="H47" i="53"/>
  <c r="H67" i="53"/>
  <c r="J114" i="55"/>
  <c r="G64" i="55"/>
  <c r="H38" i="55"/>
  <c r="G29" i="55"/>
  <c r="H57" i="55"/>
  <c r="H35" i="53"/>
  <c r="H49" i="53"/>
  <c r="H53" i="53"/>
  <c r="H73" i="53"/>
  <c r="H81" i="53"/>
  <c r="H88" i="53"/>
  <c r="G101" i="53"/>
  <c r="K101" i="58"/>
  <c r="L101" i="58" s="1"/>
  <c r="K106" i="58"/>
  <c r="L106" i="58" s="1"/>
  <c r="K26" i="58"/>
  <c r="L26" i="58" s="1"/>
  <c r="G26" i="53"/>
  <c r="K32" i="58"/>
  <c r="L32" i="58" s="1"/>
  <c r="K58" i="58"/>
  <c r="L58" i="58" s="1"/>
  <c r="G58" i="53"/>
  <c r="H62" i="53"/>
  <c r="I81" i="55"/>
  <c r="J81" i="55"/>
  <c r="G95" i="53"/>
  <c r="K107" i="58"/>
  <c r="L107" i="58" s="1"/>
  <c r="G107" i="53"/>
  <c r="G27" i="53"/>
  <c r="K38" i="58"/>
  <c r="L38" i="58" s="1"/>
  <c r="G38" i="53"/>
  <c r="G56" i="53"/>
  <c r="K80" i="58"/>
  <c r="L80" i="58" s="1"/>
  <c r="G80" i="53"/>
  <c r="G121" i="53"/>
  <c r="G125" i="55"/>
  <c r="G85" i="55"/>
  <c r="G65" i="55"/>
  <c r="G57" i="55"/>
  <c r="H36" i="53"/>
  <c r="K43" i="58"/>
  <c r="L43" i="58" s="1"/>
  <c r="G43" i="53"/>
  <c r="H66" i="53"/>
  <c r="J86" i="55"/>
  <c r="I86" i="55"/>
  <c r="H103" i="53"/>
  <c r="H64" i="53"/>
  <c r="J88" i="55"/>
  <c r="I88" i="55"/>
  <c r="H21" i="53"/>
  <c r="H37" i="53"/>
  <c r="H48" i="53"/>
  <c r="H63" i="53"/>
  <c r="H71" i="53"/>
  <c r="G78" i="53"/>
  <c r="K78" i="58"/>
  <c r="L78" i="58" s="1"/>
  <c r="G109" i="53"/>
  <c r="G108" i="53"/>
  <c r="K31" i="58"/>
  <c r="L31" i="58" s="1"/>
  <c r="G31" i="53"/>
  <c r="K41" i="58"/>
  <c r="L41" i="58" s="1"/>
  <c r="G41" i="53"/>
  <c r="K75" i="58"/>
  <c r="L75" i="58" s="1"/>
  <c r="G75" i="53"/>
  <c r="G105" i="53"/>
  <c r="G38" i="55"/>
  <c r="H91" i="55"/>
  <c r="H39" i="55"/>
  <c r="K39" i="58"/>
  <c r="L39" i="58" s="1"/>
  <c r="K46" i="58"/>
  <c r="L46" i="58" s="1"/>
  <c r="G46" i="53"/>
  <c r="K61" i="58"/>
  <c r="L61" i="58" s="1"/>
  <c r="K69" i="58"/>
  <c r="L69" i="58" s="1"/>
  <c r="G69" i="53"/>
  <c r="K76" i="58"/>
  <c r="L76" i="58" s="1"/>
  <c r="G85" i="53"/>
  <c r="K85" i="58"/>
  <c r="L85" i="58" s="1"/>
  <c r="K92" i="53"/>
  <c r="L92" i="53" s="1"/>
  <c r="H96" i="55"/>
  <c r="G96" i="55"/>
  <c r="K102" i="58"/>
  <c r="L102" i="58" s="1"/>
  <c r="H106" i="53"/>
  <c r="H26" i="53"/>
  <c r="K57" i="58"/>
  <c r="L57" i="58" s="1"/>
  <c r="G57" i="53"/>
  <c r="K70" i="53"/>
  <c r="L70" i="53" s="1"/>
  <c r="G74" i="55"/>
  <c r="H74" i="55"/>
  <c r="K86" i="53"/>
  <c r="L86" i="53" s="1"/>
  <c r="G90" i="55"/>
  <c r="H90" i="55"/>
  <c r="K93" i="58"/>
  <c r="L93" i="58" s="1"/>
  <c r="H107" i="53"/>
  <c r="H38" i="53"/>
  <c r="H56" i="53"/>
  <c r="H80" i="53"/>
  <c r="G105" i="55"/>
  <c r="G39" i="55"/>
  <c r="G30" i="55"/>
  <c r="K40" i="58"/>
  <c r="L40" i="58" s="1"/>
  <c r="G40" i="53"/>
  <c r="K54" i="58"/>
  <c r="L54" i="58" s="1"/>
  <c r="K110" i="58"/>
  <c r="L110" i="58" s="1"/>
  <c r="G110" i="53"/>
  <c r="K89" i="58"/>
  <c r="L89" i="58" s="1"/>
  <c r="K20" i="58"/>
  <c r="L20" i="58" s="1"/>
  <c r="G20" i="53"/>
  <c r="K72" i="53"/>
  <c r="L72" i="53" s="1"/>
  <c r="G76" i="55"/>
  <c r="H76" i="55"/>
  <c r="K98" i="53"/>
  <c r="L98" i="53" s="1"/>
  <c r="H102" i="55"/>
  <c r="G102" i="55"/>
  <c r="G33" i="53"/>
  <c r="K47" i="58"/>
  <c r="L47" i="58" s="1"/>
  <c r="G47" i="53"/>
  <c r="K51" i="58"/>
  <c r="L51" i="58" s="1"/>
  <c r="K59" i="58"/>
  <c r="L59" i="58" s="1"/>
  <c r="G59" i="53"/>
  <c r="G67" i="53"/>
  <c r="K74" i="58"/>
  <c r="L74" i="58" s="1"/>
  <c r="G74" i="53"/>
  <c r="H97" i="53"/>
  <c r="H108" i="53"/>
  <c r="H31" i="53"/>
  <c r="H41" i="53"/>
  <c r="H75" i="53"/>
  <c r="H105" i="53"/>
  <c r="H74" i="53"/>
  <c r="K83" i="58"/>
  <c r="L83" i="58" s="1"/>
  <c r="G83" i="53"/>
  <c r="K90" i="53"/>
  <c r="L90" i="53" s="1"/>
  <c r="H94" i="55"/>
  <c r="G94" i="55"/>
  <c r="H108" i="55"/>
  <c r="G108" i="55"/>
  <c r="K104" i="53"/>
  <c r="L104" i="53" s="1"/>
  <c r="G24" i="53"/>
  <c r="K34" i="58"/>
  <c r="L34" i="58" s="1"/>
  <c r="G34" i="53"/>
  <c r="G60" i="53"/>
  <c r="K87" i="58"/>
  <c r="L87" i="58" s="1"/>
  <c r="G87" i="53"/>
  <c r="G25" i="53"/>
  <c r="G87" i="55"/>
  <c r="H64" i="55"/>
  <c r="G28" i="55"/>
  <c r="K35" i="58"/>
  <c r="L35" i="58" s="1"/>
  <c r="G35" i="53"/>
  <c r="G53" i="53"/>
  <c r="K53" i="58"/>
  <c r="L53" i="58" s="1"/>
  <c r="K73" i="58"/>
  <c r="L73" i="58" s="1"/>
  <c r="G73" i="53"/>
  <c r="K88" i="58"/>
  <c r="L88" i="58" s="1"/>
  <c r="G88" i="53"/>
  <c r="H22" i="53"/>
  <c r="H29" i="53"/>
  <c r="K62" i="58"/>
  <c r="L62" i="58" s="1"/>
  <c r="G62" i="53"/>
  <c r="K77" i="53"/>
  <c r="L77" i="53" s="1"/>
  <c r="G81" i="55"/>
  <c r="H81" i="55"/>
  <c r="K96" i="58"/>
  <c r="L96" i="58" s="1"/>
  <c r="G96" i="53"/>
  <c r="H23" i="53"/>
  <c r="H52" i="53"/>
  <c r="I72" i="55"/>
  <c r="J72" i="55"/>
  <c r="H28" i="53"/>
  <c r="G110" i="55"/>
  <c r="G100" i="55"/>
  <c r="G89" i="55"/>
  <c r="G43" i="55"/>
  <c r="K36" i="58"/>
  <c r="L36" i="58" s="1"/>
  <c r="G36" i="53"/>
  <c r="G42" i="53"/>
  <c r="K45" i="58"/>
  <c r="L45" i="58" s="1"/>
  <c r="G45" i="53"/>
  <c r="G66" i="53"/>
  <c r="G86" i="55"/>
  <c r="K82" i="53"/>
  <c r="L82" i="53" s="1"/>
  <c r="H86" i="55"/>
  <c r="K103" i="58"/>
  <c r="L103" i="58" s="1"/>
  <c r="G103" i="53"/>
  <c r="K84" i="53"/>
  <c r="L84" i="53" s="1"/>
  <c r="G88" i="55"/>
  <c r="H88" i="55"/>
  <c r="G21" i="53"/>
  <c r="K21" i="58"/>
  <c r="L21" i="58" s="1"/>
  <c r="G37" i="53"/>
  <c r="K48" i="58"/>
  <c r="L48" i="58" s="1"/>
  <c r="G48" i="53"/>
  <c r="K55" i="58"/>
  <c r="L55" i="58" s="1"/>
  <c r="K63" i="58"/>
  <c r="L63" i="58" s="1"/>
  <c r="G63" i="53"/>
  <c r="K71" i="58"/>
  <c r="L71" i="58" s="1"/>
  <c r="K79" i="58"/>
  <c r="L79" i="58" s="1"/>
  <c r="G79" i="53"/>
  <c r="H83" i="53"/>
  <c r="J94" i="55"/>
  <c r="I94" i="55"/>
  <c r="I108" i="55"/>
  <c r="J108" i="55"/>
  <c r="H34" i="53"/>
  <c r="H60" i="53"/>
  <c r="H87" i="53"/>
  <c r="J91" i="55" l="1"/>
  <c r="J87" i="55"/>
  <c r="J38" i="55"/>
  <c r="G64" i="53"/>
  <c r="K66" i="58"/>
  <c r="L66" i="58" s="1"/>
  <c r="K42" i="58"/>
  <c r="L42" i="58" s="1"/>
  <c r="G100" i="53"/>
  <c r="G81" i="53"/>
  <c r="G65" i="53"/>
  <c r="G49" i="53"/>
  <c r="K25" i="58"/>
  <c r="L25" i="58" s="1"/>
  <c r="H25" i="58" s="1"/>
  <c r="K60" i="58"/>
  <c r="L60" i="58" s="1"/>
  <c r="H60" i="58" s="1"/>
  <c r="K24" i="58"/>
  <c r="L24" i="58" s="1"/>
  <c r="K67" i="58"/>
  <c r="L67" i="58" s="1"/>
  <c r="G51" i="53"/>
  <c r="K33" i="58"/>
  <c r="L33" i="58" s="1"/>
  <c r="G102" i="53"/>
  <c r="K105" i="58"/>
  <c r="L105" i="58" s="1"/>
  <c r="K108" i="58"/>
  <c r="L108" i="58" s="1"/>
  <c r="H108" i="58" s="1"/>
  <c r="K109" i="58"/>
  <c r="L109" i="58" s="1"/>
  <c r="K121" i="58"/>
  <c r="L121" i="58" s="1"/>
  <c r="K56" i="58"/>
  <c r="L56" i="58" s="1"/>
  <c r="K27" i="58"/>
  <c r="L27" i="58" s="1"/>
  <c r="K95" i="58"/>
  <c r="L95" i="58" s="1"/>
  <c r="K22" i="58"/>
  <c r="L22" i="58" s="1"/>
  <c r="J68" i="55"/>
  <c r="J113" i="55"/>
  <c r="J85" i="55"/>
  <c r="J64" i="55"/>
  <c r="G71" i="53"/>
  <c r="G55" i="53"/>
  <c r="K37" i="58"/>
  <c r="L37" i="58" s="1"/>
  <c r="K64" i="58"/>
  <c r="L64" i="58" s="1"/>
  <c r="K100" i="58"/>
  <c r="L100" i="58" s="1"/>
  <c r="K81" i="58"/>
  <c r="L81" i="58" s="1"/>
  <c r="K65" i="58"/>
  <c r="L65" i="58" s="1"/>
  <c r="K49" i="58"/>
  <c r="L49" i="58" s="1"/>
  <c r="G89" i="53"/>
  <c r="G54" i="53"/>
  <c r="G97" i="53"/>
  <c r="I112" i="55"/>
  <c r="G93" i="53"/>
  <c r="G76" i="53"/>
  <c r="G61" i="53"/>
  <c r="G39" i="53"/>
  <c r="K97" i="58"/>
  <c r="L97" i="58" s="1"/>
  <c r="G32" i="53"/>
  <c r="G106" i="53"/>
  <c r="I103" i="55"/>
  <c r="J103" i="55"/>
  <c r="J82" i="55"/>
  <c r="J62" i="55"/>
  <c r="I62" i="55"/>
  <c r="J83" i="55"/>
  <c r="I47" i="55"/>
  <c r="I97" i="55"/>
  <c r="H104" i="53"/>
  <c r="H83" i="58"/>
  <c r="H87" i="58"/>
  <c r="H34" i="58"/>
  <c r="H90" i="53"/>
  <c r="G79" i="58"/>
  <c r="K81" i="51"/>
  <c r="L81" i="51" s="1"/>
  <c r="G63" i="58"/>
  <c r="K65" i="51"/>
  <c r="L65" i="51" s="1"/>
  <c r="G48" i="58"/>
  <c r="K50" i="51"/>
  <c r="L50" i="51" s="1"/>
  <c r="G66" i="58"/>
  <c r="K68" i="51"/>
  <c r="L68" i="51" s="1"/>
  <c r="K44" i="51"/>
  <c r="L44" i="51" s="1"/>
  <c r="G42" i="58"/>
  <c r="I100" i="55"/>
  <c r="J100" i="55"/>
  <c r="K77" i="58"/>
  <c r="L77" i="58" s="1"/>
  <c r="G77" i="53"/>
  <c r="I106" i="55"/>
  <c r="J106" i="55"/>
  <c r="G21" i="58"/>
  <c r="K23" i="51"/>
  <c r="K84" i="58"/>
  <c r="L84" i="58" s="1"/>
  <c r="G84" i="53"/>
  <c r="K105" i="51"/>
  <c r="L105" i="51" s="1"/>
  <c r="G103" i="58"/>
  <c r="H23" i="58"/>
  <c r="H93" i="53"/>
  <c r="H22" i="58"/>
  <c r="H99" i="53"/>
  <c r="K55" i="51"/>
  <c r="L55" i="51" s="1"/>
  <c r="G53" i="58"/>
  <c r="G87" i="58"/>
  <c r="K89" i="51"/>
  <c r="L89" i="51" s="1"/>
  <c r="G34" i="58"/>
  <c r="K36" i="51"/>
  <c r="L36" i="51" s="1"/>
  <c r="K90" i="58"/>
  <c r="L90" i="58" s="1"/>
  <c r="G90" i="53"/>
  <c r="H74" i="58"/>
  <c r="H75" i="58"/>
  <c r="H31" i="58"/>
  <c r="H97" i="58"/>
  <c r="H79" i="53"/>
  <c r="K69" i="51"/>
  <c r="L69" i="51" s="1"/>
  <c r="G67" i="58"/>
  <c r="G33" i="58"/>
  <c r="K22" i="51"/>
  <c r="L22" i="51" s="1"/>
  <c r="G20" i="58"/>
  <c r="G110" i="58"/>
  <c r="K112" i="51"/>
  <c r="L112" i="51" s="1"/>
  <c r="H43" i="53"/>
  <c r="H38" i="58"/>
  <c r="H32" i="58"/>
  <c r="K71" i="51"/>
  <c r="L71" i="51" s="1"/>
  <c r="G69" i="58"/>
  <c r="K48" i="51"/>
  <c r="L48" i="51" s="1"/>
  <c r="G46" i="58"/>
  <c r="G78" i="58"/>
  <c r="K80" i="51"/>
  <c r="L80" i="51" s="1"/>
  <c r="H21" i="58"/>
  <c r="H84" i="53"/>
  <c r="H103" i="58"/>
  <c r="H77" i="53"/>
  <c r="K60" i="51"/>
  <c r="L60" i="51" s="1"/>
  <c r="G58" i="58"/>
  <c r="G26" i="58"/>
  <c r="K28" i="51"/>
  <c r="L28" i="51" s="1"/>
  <c r="H81" i="58"/>
  <c r="H65" i="58"/>
  <c r="H49" i="58"/>
  <c r="J105" i="55"/>
  <c r="J49" i="55"/>
  <c r="I83" i="55"/>
  <c r="H47" i="58"/>
  <c r="H72" i="53"/>
  <c r="I49" i="55"/>
  <c r="J97" i="55"/>
  <c r="J46" i="55"/>
  <c r="K91" i="58"/>
  <c r="L91" i="58" s="1"/>
  <c r="G91" i="53"/>
  <c r="K30" i="58"/>
  <c r="L30" i="58" s="1"/>
  <c r="H30" i="58" s="1"/>
  <c r="G30" i="53"/>
  <c r="H86" i="53"/>
  <c r="H58" i="53"/>
  <c r="K50" i="58"/>
  <c r="L50" i="58" s="1"/>
  <c r="H50" i="58" s="1"/>
  <c r="G50" i="53"/>
  <c r="H85" i="58"/>
  <c r="H46" i="58"/>
  <c r="I104" i="55"/>
  <c r="I82" i="55"/>
  <c r="I46" i="55"/>
  <c r="J47" i="55"/>
  <c r="G88" i="58"/>
  <c r="K90" i="51"/>
  <c r="L90" i="51" s="1"/>
  <c r="K75" i="51"/>
  <c r="L75" i="51" s="1"/>
  <c r="G73" i="58"/>
  <c r="K37" i="51"/>
  <c r="L37" i="51" s="1"/>
  <c r="G35" i="58"/>
  <c r="H80" i="58"/>
  <c r="H107" i="58"/>
  <c r="G70" i="53"/>
  <c r="K70" i="58"/>
  <c r="L70" i="58" s="1"/>
  <c r="H106" i="58"/>
  <c r="K77" i="51"/>
  <c r="L77" i="51" s="1"/>
  <c r="G75" i="58"/>
  <c r="G31" i="58"/>
  <c r="K33" i="51"/>
  <c r="L33" i="51" s="1"/>
  <c r="G97" i="58"/>
  <c r="K99" i="51"/>
  <c r="L99" i="51" s="1"/>
  <c r="H63" i="58"/>
  <c r="H48" i="58"/>
  <c r="H64" i="58"/>
  <c r="H66" i="58"/>
  <c r="K45" i="51"/>
  <c r="L45" i="51" s="1"/>
  <c r="G43" i="58"/>
  <c r="G121" i="58"/>
  <c r="K123" i="51"/>
  <c r="L123" i="51" s="1"/>
  <c r="K58" i="51"/>
  <c r="L58" i="51" s="1"/>
  <c r="G56" i="58"/>
  <c r="K29" i="51"/>
  <c r="L29" i="51" s="1"/>
  <c r="K97" i="51"/>
  <c r="L97" i="51" s="1"/>
  <c r="H62" i="58"/>
  <c r="H73" i="58"/>
  <c r="H53" i="58"/>
  <c r="H35" i="58"/>
  <c r="H67" i="58"/>
  <c r="H98" i="53"/>
  <c r="H20" i="58"/>
  <c r="H110" i="58"/>
  <c r="K28" i="58"/>
  <c r="L28" i="58" s="1"/>
  <c r="H28" i="58" s="1"/>
  <c r="G28" i="53"/>
  <c r="K94" i="58"/>
  <c r="L94" i="58" s="1"/>
  <c r="G94" i="53"/>
  <c r="H57" i="53"/>
  <c r="G22" i="58"/>
  <c r="K24" i="51"/>
  <c r="L24" i="51" s="1"/>
  <c r="H76" i="58"/>
  <c r="H61" i="58"/>
  <c r="I99" i="55"/>
  <c r="G37" i="58"/>
  <c r="K66" i="51"/>
  <c r="L66" i="51" s="1"/>
  <c r="G64" i="58"/>
  <c r="K82" i="58"/>
  <c r="L82" i="58" s="1"/>
  <c r="G82" i="53"/>
  <c r="H68" i="53"/>
  <c r="H95" i="53"/>
  <c r="K98" i="51"/>
  <c r="L98" i="51" s="1"/>
  <c r="G96" i="58"/>
  <c r="H100" i="53"/>
  <c r="K27" i="51"/>
  <c r="L27" i="51" s="1"/>
  <c r="G60" i="58"/>
  <c r="K26" i="51"/>
  <c r="L26" i="51" s="1"/>
  <c r="G24" i="58"/>
  <c r="K85" i="51"/>
  <c r="L85" i="51" s="1"/>
  <c r="G83" i="58"/>
  <c r="H105" i="58"/>
  <c r="H41" i="58"/>
  <c r="H109" i="58"/>
  <c r="K76" i="51"/>
  <c r="L76" i="51" s="1"/>
  <c r="G74" i="58"/>
  <c r="G59" i="58"/>
  <c r="K61" i="51"/>
  <c r="L61" i="51" s="1"/>
  <c r="G47" i="58"/>
  <c r="K49" i="51"/>
  <c r="L49" i="51" s="1"/>
  <c r="K72" i="58"/>
  <c r="L72" i="58" s="1"/>
  <c r="G72" i="53"/>
  <c r="G89" i="58"/>
  <c r="K91" i="51"/>
  <c r="L91" i="51" s="1"/>
  <c r="G54" i="58"/>
  <c r="K56" i="51"/>
  <c r="L56" i="51" s="1"/>
  <c r="K42" i="51"/>
  <c r="L42" i="51" s="1"/>
  <c r="G40" i="58"/>
  <c r="H56" i="58"/>
  <c r="G86" i="53"/>
  <c r="K86" i="58"/>
  <c r="L86" i="58" s="1"/>
  <c r="K104" i="51"/>
  <c r="L104" i="51" s="1"/>
  <c r="G102" i="58"/>
  <c r="K92" i="58"/>
  <c r="L92" i="58" s="1"/>
  <c r="G92" i="53"/>
  <c r="K78" i="51"/>
  <c r="L78" i="51" s="1"/>
  <c r="G76" i="58"/>
  <c r="K63" i="51"/>
  <c r="L63" i="51" s="1"/>
  <c r="G61" i="58"/>
  <c r="K41" i="51"/>
  <c r="L41" i="51" s="1"/>
  <c r="G39" i="58"/>
  <c r="H37" i="58"/>
  <c r="H45" i="53"/>
  <c r="G32" i="58"/>
  <c r="K34" i="51"/>
  <c r="L34" i="51" s="1"/>
  <c r="K108" i="51"/>
  <c r="L108" i="51" s="1"/>
  <c r="G106" i="58"/>
  <c r="H88" i="58"/>
  <c r="H51" i="58"/>
  <c r="H33" i="58"/>
  <c r="H40" i="58"/>
  <c r="J104" i="55"/>
  <c r="I61" i="55"/>
  <c r="G52" i="53"/>
  <c r="K52" i="58"/>
  <c r="L52" i="58" s="1"/>
  <c r="H52" i="58" s="1"/>
  <c r="G23" i="58"/>
  <c r="K25" i="51"/>
  <c r="L25" i="51" s="1"/>
  <c r="H92" i="53"/>
  <c r="H39" i="58"/>
  <c r="K44" i="58"/>
  <c r="L44" i="58" s="1"/>
  <c r="G44" i="53"/>
  <c r="H24" i="58"/>
  <c r="K73" i="51"/>
  <c r="L73" i="51" s="1"/>
  <c r="G71" i="58"/>
  <c r="K57" i="51"/>
  <c r="L57" i="51" s="1"/>
  <c r="G55" i="58"/>
  <c r="K47" i="51"/>
  <c r="L47" i="51" s="1"/>
  <c r="G45" i="58"/>
  <c r="K38" i="51"/>
  <c r="L38" i="51" s="1"/>
  <c r="G36" i="58"/>
  <c r="H91" i="58"/>
  <c r="H94" i="53"/>
  <c r="K64" i="51"/>
  <c r="L64" i="51" s="1"/>
  <c r="G62" i="58"/>
  <c r="H101" i="53"/>
  <c r="G100" i="58"/>
  <c r="K102" i="51"/>
  <c r="L102" i="51" s="1"/>
  <c r="G65" i="58"/>
  <c r="K67" i="51"/>
  <c r="L67" i="51" s="1"/>
  <c r="K51" i="51"/>
  <c r="L51" i="51" s="1"/>
  <c r="G49" i="58"/>
  <c r="K104" i="58"/>
  <c r="L104" i="58" s="1"/>
  <c r="G104" i="53"/>
  <c r="H78" i="53"/>
  <c r="K53" i="51"/>
  <c r="L53" i="51" s="1"/>
  <c r="G51" i="58"/>
  <c r="K98" i="58"/>
  <c r="L98" i="58" s="1"/>
  <c r="G98" i="53"/>
  <c r="H42" i="53"/>
  <c r="H121" i="58"/>
  <c r="H27" i="58"/>
  <c r="G93" i="58"/>
  <c r="K95" i="51"/>
  <c r="L95" i="51" s="1"/>
  <c r="G57" i="58"/>
  <c r="K59" i="51"/>
  <c r="L59" i="51" s="1"/>
  <c r="H26" i="58"/>
  <c r="G85" i="58"/>
  <c r="K87" i="51"/>
  <c r="L87" i="51" s="1"/>
  <c r="G105" i="58"/>
  <c r="K107" i="51"/>
  <c r="L107" i="51" s="1"/>
  <c r="K43" i="51"/>
  <c r="L43" i="51" s="1"/>
  <c r="G41" i="58"/>
  <c r="K110" i="51"/>
  <c r="L110" i="51" s="1"/>
  <c r="G109" i="58"/>
  <c r="H71" i="58"/>
  <c r="H55" i="58"/>
  <c r="H82" i="53"/>
  <c r="H44" i="53"/>
  <c r="H36" i="58"/>
  <c r="G80" i="58"/>
  <c r="K82" i="51"/>
  <c r="L82" i="51" s="1"/>
  <c r="G38" i="58"/>
  <c r="K40" i="51"/>
  <c r="L40" i="51" s="1"/>
  <c r="K109" i="51"/>
  <c r="L109" i="51" s="1"/>
  <c r="G107" i="58"/>
  <c r="K103" i="51"/>
  <c r="L103" i="51" s="1"/>
  <c r="G101" i="58"/>
  <c r="J61" i="55"/>
  <c r="I105" i="55"/>
  <c r="H89" i="58"/>
  <c r="H54" i="58"/>
  <c r="J99" i="55"/>
  <c r="J48" i="55"/>
  <c r="G68" i="53"/>
  <c r="K68" i="58"/>
  <c r="L68" i="58" s="1"/>
  <c r="H70" i="53"/>
  <c r="K29" i="58"/>
  <c r="L29" i="58" s="1"/>
  <c r="H29" i="58" s="1"/>
  <c r="G29" i="53"/>
  <c r="K101" i="51"/>
  <c r="L101" i="51" s="1"/>
  <c r="G99" i="58"/>
  <c r="H69" i="58"/>
  <c r="I48" i="55"/>
  <c r="J98" i="55"/>
  <c r="H59" i="58"/>
  <c r="I98" i="55"/>
  <c r="K111" i="51" l="1"/>
  <c r="L111" i="51" s="1"/>
  <c r="H111" i="51" s="1"/>
  <c r="G81" i="58"/>
  <c r="G25" i="58"/>
  <c r="K39" i="51"/>
  <c r="L39" i="51" s="1"/>
  <c r="H39" i="51" s="1"/>
  <c r="G95" i="58"/>
  <c r="L23" i="51"/>
  <c r="L18" i="41"/>
  <c r="M18" i="41" s="1"/>
  <c r="G108" i="58"/>
  <c r="K83" i="51"/>
  <c r="L83" i="51" s="1"/>
  <c r="H83" i="51" s="1"/>
  <c r="K62" i="51"/>
  <c r="L62" i="51" s="1"/>
  <c r="G27" i="58"/>
  <c r="K35" i="51"/>
  <c r="L35" i="51" s="1"/>
  <c r="H35" i="51" s="1"/>
  <c r="H61" i="51"/>
  <c r="H71" i="51"/>
  <c r="K31" i="51"/>
  <c r="L31" i="51" s="1"/>
  <c r="G29" i="58"/>
  <c r="H56" i="51"/>
  <c r="L102" i="41"/>
  <c r="M102" i="41" s="1"/>
  <c r="G109" i="51"/>
  <c r="H57" i="51"/>
  <c r="G111" i="51"/>
  <c r="G43" i="51"/>
  <c r="H42" i="58"/>
  <c r="L46" i="41"/>
  <c r="M46" i="41" s="1"/>
  <c r="G53" i="51"/>
  <c r="K106" i="51"/>
  <c r="L106" i="51" s="1"/>
  <c r="G104" i="58"/>
  <c r="G64" i="51"/>
  <c r="L57" i="41"/>
  <c r="M57" i="41" s="1"/>
  <c r="L33" i="41"/>
  <c r="M33" i="41" s="1"/>
  <c r="G38" i="51"/>
  <c r="G57" i="51"/>
  <c r="L50" i="41"/>
  <c r="M50" i="41" s="1"/>
  <c r="H26" i="51"/>
  <c r="H41" i="51"/>
  <c r="G63" i="51"/>
  <c r="L56" i="41"/>
  <c r="M56" i="41" s="1"/>
  <c r="K94" i="51"/>
  <c r="L94" i="51" s="1"/>
  <c r="G92" i="58"/>
  <c r="L37" i="41"/>
  <c r="M37" i="41" s="1"/>
  <c r="G42" i="51"/>
  <c r="L69" i="41"/>
  <c r="M69" i="41" s="1"/>
  <c r="G76" i="51"/>
  <c r="H43" i="51"/>
  <c r="G85" i="51"/>
  <c r="L78" i="41"/>
  <c r="M78" i="41" s="1"/>
  <c r="G98" i="51"/>
  <c r="L91" i="41"/>
  <c r="M91" i="41" s="1"/>
  <c r="L59" i="41"/>
  <c r="M59" i="41" s="1"/>
  <c r="G66" i="51"/>
  <c r="L19" i="41"/>
  <c r="M19" i="41" s="1"/>
  <c r="G24" i="51"/>
  <c r="H37" i="51"/>
  <c r="H75" i="51"/>
  <c r="L90" i="41"/>
  <c r="M90" i="41" s="1"/>
  <c r="G97" i="51"/>
  <c r="H66" i="51"/>
  <c r="L28" i="41"/>
  <c r="M28" i="41" s="1"/>
  <c r="G33" i="51"/>
  <c r="H109" i="51"/>
  <c r="H49" i="51"/>
  <c r="H51" i="51"/>
  <c r="H23" i="51"/>
  <c r="H77" i="51"/>
  <c r="G89" i="51"/>
  <c r="L82" i="41"/>
  <c r="M82" i="41" s="1"/>
  <c r="H99" i="58"/>
  <c r="G23" i="51"/>
  <c r="H102" i="53"/>
  <c r="G50" i="51"/>
  <c r="L43" i="41"/>
  <c r="M43" i="41" s="1"/>
  <c r="G81" i="51"/>
  <c r="L74" i="41"/>
  <c r="M74" i="41" s="1"/>
  <c r="H85" i="51"/>
  <c r="H62" i="51"/>
  <c r="H70" i="58"/>
  <c r="H91" i="51"/>
  <c r="G40" i="51"/>
  <c r="L35" i="41"/>
  <c r="M35" i="41" s="1"/>
  <c r="L100" i="41"/>
  <c r="M100" i="41" s="1"/>
  <c r="G107" i="51"/>
  <c r="H28" i="51"/>
  <c r="G95" i="51"/>
  <c r="L88" i="41"/>
  <c r="M88" i="41" s="1"/>
  <c r="H123" i="51"/>
  <c r="H78" i="58"/>
  <c r="H101" i="58"/>
  <c r="G52" i="58"/>
  <c r="K54" i="51"/>
  <c r="L54" i="51" s="1"/>
  <c r="H54" i="51" s="1"/>
  <c r="H53" i="51"/>
  <c r="G56" i="51"/>
  <c r="L49" i="41"/>
  <c r="M49" i="41" s="1"/>
  <c r="G61" i="51"/>
  <c r="L54" i="41"/>
  <c r="M54" i="41" s="1"/>
  <c r="H107" i="51"/>
  <c r="G27" i="51"/>
  <c r="L22" i="41"/>
  <c r="M22" i="41" s="1"/>
  <c r="H31" i="51"/>
  <c r="H63" i="51"/>
  <c r="K96" i="51"/>
  <c r="L96" i="51" s="1"/>
  <c r="G94" i="58"/>
  <c r="H112" i="51"/>
  <c r="H98" i="58"/>
  <c r="G58" i="51"/>
  <c r="L51" i="41"/>
  <c r="M51" i="41" s="1"/>
  <c r="G45" i="51"/>
  <c r="L39" i="41"/>
  <c r="M39" i="41" s="1"/>
  <c r="H65" i="51"/>
  <c r="H108" i="51"/>
  <c r="H110" i="51"/>
  <c r="G75" i="51"/>
  <c r="L68" i="41"/>
  <c r="M68" i="41" s="1"/>
  <c r="H48" i="51"/>
  <c r="K52" i="51"/>
  <c r="L52" i="51" s="1"/>
  <c r="G50" i="58"/>
  <c r="H86" i="58"/>
  <c r="K93" i="51"/>
  <c r="L93" i="51" s="1"/>
  <c r="H93" i="51" s="1"/>
  <c r="G91" i="58"/>
  <c r="L53" i="41"/>
  <c r="M53" i="41" s="1"/>
  <c r="G60" i="51"/>
  <c r="H105" i="51"/>
  <c r="G48" i="51"/>
  <c r="L41" i="41"/>
  <c r="M41" i="41" s="1"/>
  <c r="H34" i="51"/>
  <c r="H43" i="58"/>
  <c r="G22" i="51"/>
  <c r="L17" i="41"/>
  <c r="M17" i="41" s="1"/>
  <c r="L62" i="41"/>
  <c r="M62" i="41" s="1"/>
  <c r="G69" i="51"/>
  <c r="H99" i="51"/>
  <c r="K92" i="51"/>
  <c r="L92" i="51" s="1"/>
  <c r="G90" i="58"/>
  <c r="H52" i="51"/>
  <c r="H25" i="51"/>
  <c r="L98" i="41"/>
  <c r="M98" i="41" s="1"/>
  <c r="G105" i="51"/>
  <c r="H96" i="53"/>
  <c r="G44" i="51"/>
  <c r="L38" i="41"/>
  <c r="H36" i="51"/>
  <c r="G101" i="51"/>
  <c r="L94" i="41"/>
  <c r="M94" i="41" s="1"/>
  <c r="L96" i="41"/>
  <c r="M96" i="41" s="1"/>
  <c r="G103" i="51"/>
  <c r="H38" i="51"/>
  <c r="H82" i="58"/>
  <c r="H73" i="51"/>
  <c r="L103" i="41"/>
  <c r="M103" i="41" s="1"/>
  <c r="G110" i="51"/>
  <c r="G98" i="58"/>
  <c r="K100" i="51"/>
  <c r="L100" i="51" s="1"/>
  <c r="L44" i="41"/>
  <c r="M44" i="41" s="1"/>
  <c r="G51" i="51"/>
  <c r="L76" i="41"/>
  <c r="M76" i="41" s="1"/>
  <c r="H94" i="58"/>
  <c r="G47" i="51"/>
  <c r="L40" i="41"/>
  <c r="G73" i="51"/>
  <c r="L66" i="41"/>
  <c r="M66" i="41" s="1"/>
  <c r="K46" i="51"/>
  <c r="L46" i="51" s="1"/>
  <c r="G44" i="58"/>
  <c r="H92" i="58"/>
  <c r="H42" i="51"/>
  <c r="G108" i="51"/>
  <c r="L101" i="41"/>
  <c r="M101" i="41" s="1"/>
  <c r="H45" i="58"/>
  <c r="L36" i="41"/>
  <c r="M36" i="41" s="1"/>
  <c r="G41" i="51"/>
  <c r="G78" i="51"/>
  <c r="L71" i="41"/>
  <c r="M71" i="41" s="1"/>
  <c r="L97" i="41"/>
  <c r="M97" i="41" s="1"/>
  <c r="G104" i="51"/>
  <c r="H58" i="51"/>
  <c r="K74" i="51"/>
  <c r="L74" i="51" s="1"/>
  <c r="G72" i="58"/>
  <c r="L21" i="41"/>
  <c r="M21" i="41" s="1"/>
  <c r="G26" i="51"/>
  <c r="H95" i="58"/>
  <c r="K84" i="51"/>
  <c r="L84" i="51" s="1"/>
  <c r="G82" i="58"/>
  <c r="L34" i="41"/>
  <c r="M34" i="41" s="1"/>
  <c r="G39" i="51"/>
  <c r="H78" i="51"/>
  <c r="H57" i="58"/>
  <c r="H22" i="51"/>
  <c r="H69" i="51"/>
  <c r="G123" i="51"/>
  <c r="L116" i="41"/>
  <c r="M116" i="41" s="1"/>
  <c r="H68" i="51"/>
  <c r="G99" i="51"/>
  <c r="L92" i="41"/>
  <c r="M92" i="41" s="1"/>
  <c r="K72" i="51"/>
  <c r="L72" i="51" s="1"/>
  <c r="G70" i="58"/>
  <c r="H82" i="51"/>
  <c r="G90" i="51"/>
  <c r="L83" i="41"/>
  <c r="M83" i="41" s="1"/>
  <c r="H72" i="58"/>
  <c r="H67" i="51"/>
  <c r="G28" i="51"/>
  <c r="L23" i="41"/>
  <c r="M23" i="41" s="1"/>
  <c r="G80" i="51"/>
  <c r="L73" i="41"/>
  <c r="M73" i="41" s="1"/>
  <c r="G112" i="51"/>
  <c r="L105" i="41"/>
  <c r="M105" i="41" s="1"/>
  <c r="G35" i="51"/>
  <c r="L30" i="41"/>
  <c r="M30" i="41" s="1"/>
  <c r="H76" i="51"/>
  <c r="G36" i="51"/>
  <c r="L31" i="41"/>
  <c r="M31" i="41" s="1"/>
  <c r="H30" i="51"/>
  <c r="K79" i="51"/>
  <c r="L79" i="51" s="1"/>
  <c r="G77" i="58"/>
  <c r="G68" i="51"/>
  <c r="L61" i="41"/>
  <c r="M61" i="41" s="1"/>
  <c r="G65" i="51"/>
  <c r="L58" i="41"/>
  <c r="M58" i="41" s="1"/>
  <c r="H89" i="51"/>
  <c r="G68" i="58"/>
  <c r="K70" i="51"/>
  <c r="L70" i="51" s="1"/>
  <c r="G82" i="51"/>
  <c r="L75" i="41"/>
  <c r="M75" i="41" s="1"/>
  <c r="H44" i="58"/>
  <c r="G87" i="51"/>
  <c r="L80" i="41"/>
  <c r="M80" i="41" s="1"/>
  <c r="G59" i="51"/>
  <c r="L52" i="41"/>
  <c r="M52" i="41" s="1"/>
  <c r="H29" i="51"/>
  <c r="L60" i="41"/>
  <c r="M60" i="41" s="1"/>
  <c r="G67" i="51"/>
  <c r="G102" i="51"/>
  <c r="L95" i="41"/>
  <c r="M95" i="41" s="1"/>
  <c r="L20" i="41"/>
  <c r="M20" i="41" s="1"/>
  <c r="G25" i="51"/>
  <c r="H90" i="51"/>
  <c r="G34" i="51"/>
  <c r="L29" i="41"/>
  <c r="M29" i="41" s="1"/>
  <c r="K88" i="51"/>
  <c r="L88" i="51" s="1"/>
  <c r="G86" i="58"/>
  <c r="G91" i="51"/>
  <c r="L84" i="41"/>
  <c r="M84" i="41" s="1"/>
  <c r="G49" i="51"/>
  <c r="L42" i="41"/>
  <c r="M42" i="41" s="1"/>
  <c r="L55" i="41"/>
  <c r="M55" i="41" s="1"/>
  <c r="G62" i="51"/>
  <c r="H100" i="58"/>
  <c r="H68" i="58"/>
  <c r="K30" i="51"/>
  <c r="L30" i="51" s="1"/>
  <c r="G28" i="58"/>
  <c r="H55" i="51"/>
  <c r="H64" i="51"/>
  <c r="G29" i="51"/>
  <c r="L24" i="41"/>
  <c r="M24" i="41" s="1"/>
  <c r="H50" i="51"/>
  <c r="G77" i="51"/>
  <c r="L70" i="41"/>
  <c r="M70" i="41" s="1"/>
  <c r="L32" i="41"/>
  <c r="M32" i="41" s="1"/>
  <c r="G37" i="51"/>
  <c r="H87" i="51"/>
  <c r="H58" i="58"/>
  <c r="G30" i="58"/>
  <c r="K32" i="51"/>
  <c r="L32" i="51" s="1"/>
  <c r="H32" i="51" s="1"/>
  <c r="H77" i="58"/>
  <c r="H84" i="58"/>
  <c r="G71" i="51"/>
  <c r="L64" i="41"/>
  <c r="M64" i="41" s="1"/>
  <c r="H40" i="51"/>
  <c r="H79" i="58"/>
  <c r="H33" i="51"/>
  <c r="G55" i="51"/>
  <c r="L48" i="41"/>
  <c r="M48" i="41" s="1"/>
  <c r="H24" i="51"/>
  <c r="H93" i="58"/>
  <c r="G84" i="58"/>
  <c r="K86" i="51"/>
  <c r="L86" i="51" s="1"/>
  <c r="H90" i="58"/>
  <c r="H104" i="58"/>
  <c r="H27" i="51"/>
  <c r="K41" i="60" l="1"/>
  <c r="L41" i="60" s="1"/>
  <c r="M40" i="41"/>
  <c r="G83" i="51"/>
  <c r="M38" i="41"/>
  <c r="K39" i="36"/>
  <c r="L39" i="36" s="1"/>
  <c r="L104" i="41"/>
  <c r="M104" i="41" s="1"/>
  <c r="H46" i="52"/>
  <c r="H45" i="36"/>
  <c r="H45" i="52"/>
  <c r="H44" i="36"/>
  <c r="K38" i="60"/>
  <c r="L38" i="60" s="1"/>
  <c r="I35" i="41"/>
  <c r="I30" i="41"/>
  <c r="I24" i="41"/>
  <c r="G72" i="51"/>
  <c r="L65" i="41"/>
  <c r="M65" i="41" s="1"/>
  <c r="H59" i="51"/>
  <c r="H18" i="41"/>
  <c r="K18" i="36"/>
  <c r="L18" i="36" s="1"/>
  <c r="K18" i="60"/>
  <c r="L18" i="60" s="1"/>
  <c r="H95" i="51"/>
  <c r="H48" i="41"/>
  <c r="K50" i="36"/>
  <c r="L50" i="36" s="1"/>
  <c r="K50" i="60"/>
  <c r="L50" i="60" s="1"/>
  <c r="H64" i="41"/>
  <c r="K66" i="36"/>
  <c r="L66" i="36" s="1"/>
  <c r="K66" i="60"/>
  <c r="L66" i="60" s="1"/>
  <c r="H60" i="51"/>
  <c r="I57" i="41"/>
  <c r="H102" i="51"/>
  <c r="H42" i="41"/>
  <c r="K44" i="60"/>
  <c r="L44" i="60" s="1"/>
  <c r="K54" i="60"/>
  <c r="L54" i="60" s="1"/>
  <c r="H52" i="41"/>
  <c r="K54" i="36"/>
  <c r="L54" i="36" s="1"/>
  <c r="L63" i="41"/>
  <c r="M63" i="41" s="1"/>
  <c r="G70" i="51"/>
  <c r="K60" i="60"/>
  <c r="L60" i="60" s="1"/>
  <c r="H58" i="41"/>
  <c r="K60" i="36"/>
  <c r="L60" i="36" s="1"/>
  <c r="K107" i="60"/>
  <c r="L107" i="60" s="1"/>
  <c r="K107" i="36"/>
  <c r="L107" i="36" s="1"/>
  <c r="H105" i="41"/>
  <c r="K23" i="36"/>
  <c r="L23" i="36" s="1"/>
  <c r="K23" i="60"/>
  <c r="L23" i="60" s="1"/>
  <c r="H23" i="41"/>
  <c r="I75" i="41"/>
  <c r="H92" i="41"/>
  <c r="K94" i="60"/>
  <c r="L94" i="60" s="1"/>
  <c r="K94" i="36"/>
  <c r="L94" i="36" s="1"/>
  <c r="H116" i="41"/>
  <c r="K118" i="36"/>
  <c r="L118" i="36" s="1"/>
  <c r="K118" i="60"/>
  <c r="L118" i="60" s="1"/>
  <c r="K103" i="36"/>
  <c r="L103" i="36" s="1"/>
  <c r="K103" i="60"/>
  <c r="L103" i="60" s="1"/>
  <c r="H101" i="41"/>
  <c r="H66" i="41"/>
  <c r="K68" i="60"/>
  <c r="L68" i="60" s="1"/>
  <c r="K68" i="36"/>
  <c r="L68" i="36" s="1"/>
  <c r="H96" i="51"/>
  <c r="I31" i="41"/>
  <c r="H45" i="51"/>
  <c r="K43" i="60"/>
  <c r="L43" i="60" s="1"/>
  <c r="H41" i="41"/>
  <c r="K43" i="36"/>
  <c r="L43" i="36" s="1"/>
  <c r="H88" i="51"/>
  <c r="I103" i="41"/>
  <c r="H51" i="41"/>
  <c r="K53" i="60"/>
  <c r="L53" i="60" s="1"/>
  <c r="K53" i="36"/>
  <c r="L53" i="36" s="1"/>
  <c r="I56" i="41"/>
  <c r="K22" i="36"/>
  <c r="L22" i="36" s="1"/>
  <c r="H22" i="41"/>
  <c r="K22" i="60"/>
  <c r="L22" i="60" s="1"/>
  <c r="K56" i="60"/>
  <c r="L56" i="60" s="1"/>
  <c r="H54" i="41"/>
  <c r="K56" i="36"/>
  <c r="L56" i="36" s="1"/>
  <c r="I46" i="41"/>
  <c r="H80" i="51"/>
  <c r="H88" i="41"/>
  <c r="K90" i="36"/>
  <c r="L90" i="36" s="1"/>
  <c r="K90" i="60"/>
  <c r="L90" i="60" s="1"/>
  <c r="K76" i="36"/>
  <c r="L76" i="36" s="1"/>
  <c r="H74" i="41"/>
  <c r="K76" i="60"/>
  <c r="L76" i="60" s="1"/>
  <c r="H102" i="58"/>
  <c r="I76" i="41"/>
  <c r="I42" i="41"/>
  <c r="K80" i="60"/>
  <c r="L80" i="60" s="1"/>
  <c r="K80" i="36"/>
  <c r="L80" i="36" s="1"/>
  <c r="H78" i="41"/>
  <c r="I21" i="41"/>
  <c r="K59" i="60"/>
  <c r="L59" i="60" s="1"/>
  <c r="K59" i="36"/>
  <c r="L59" i="36" s="1"/>
  <c r="H57" i="41"/>
  <c r="I50" i="41"/>
  <c r="I64" i="41"/>
  <c r="H92" i="51"/>
  <c r="H79" i="51"/>
  <c r="K32" i="36"/>
  <c r="L32" i="36" s="1"/>
  <c r="K32" i="60"/>
  <c r="L32" i="60" s="1"/>
  <c r="H32" i="41"/>
  <c r="I43" i="41"/>
  <c r="L25" i="41"/>
  <c r="M25" i="41" s="1"/>
  <c r="I25" i="41" s="1"/>
  <c r="G30" i="51"/>
  <c r="G88" i="51"/>
  <c r="L81" i="41"/>
  <c r="M81" i="41" s="1"/>
  <c r="I83" i="41"/>
  <c r="H20" i="41"/>
  <c r="K20" i="36"/>
  <c r="L20" i="36" s="1"/>
  <c r="K20" i="60"/>
  <c r="L20" i="60" s="1"/>
  <c r="K62" i="60"/>
  <c r="L62" i="60" s="1"/>
  <c r="K62" i="36"/>
  <c r="L62" i="36" s="1"/>
  <c r="H60" i="41"/>
  <c r="H46" i="51"/>
  <c r="I69" i="41"/>
  <c r="H74" i="51"/>
  <c r="I17" i="41"/>
  <c r="I71" i="41"/>
  <c r="L77" i="41"/>
  <c r="M77" i="41" s="1"/>
  <c r="G84" i="51"/>
  <c r="H21" i="41"/>
  <c r="K21" i="60"/>
  <c r="L21" i="60" s="1"/>
  <c r="K21" i="36"/>
  <c r="L21" i="36" s="1"/>
  <c r="G74" i="51"/>
  <c r="L67" i="41"/>
  <c r="M67" i="41" s="1"/>
  <c r="K99" i="60"/>
  <c r="L99" i="60" s="1"/>
  <c r="K99" i="36"/>
  <c r="L99" i="36" s="1"/>
  <c r="H97" i="41"/>
  <c r="K36" i="36"/>
  <c r="L36" i="36" s="1"/>
  <c r="K36" i="60"/>
  <c r="L36" i="60" s="1"/>
  <c r="H36" i="41"/>
  <c r="H44" i="41"/>
  <c r="K46" i="60"/>
  <c r="L46" i="60" s="1"/>
  <c r="K46" i="36"/>
  <c r="L46" i="36" s="1"/>
  <c r="K105" i="36"/>
  <c r="L105" i="36" s="1"/>
  <c r="K105" i="60"/>
  <c r="L105" i="60" s="1"/>
  <c r="H103" i="41"/>
  <c r="H84" i="51"/>
  <c r="H96" i="41"/>
  <c r="K98" i="36"/>
  <c r="L98" i="36" s="1"/>
  <c r="K98" i="60"/>
  <c r="L98" i="60" s="1"/>
  <c r="H96" i="58"/>
  <c r="I20" i="41"/>
  <c r="L85" i="41"/>
  <c r="M85" i="41" s="1"/>
  <c r="G92" i="51"/>
  <c r="H62" i="41"/>
  <c r="K64" i="60"/>
  <c r="L64" i="60" s="1"/>
  <c r="K64" i="36"/>
  <c r="L64" i="36" s="1"/>
  <c r="H53" i="41"/>
  <c r="K55" i="60"/>
  <c r="L55" i="60" s="1"/>
  <c r="K55" i="36"/>
  <c r="L55" i="36" s="1"/>
  <c r="I41" i="41"/>
  <c r="I58" i="41"/>
  <c r="I105" i="41"/>
  <c r="K102" i="60"/>
  <c r="L102" i="60" s="1"/>
  <c r="K102" i="36"/>
  <c r="L102" i="36" s="1"/>
  <c r="H100" i="41"/>
  <c r="I84" i="41"/>
  <c r="I55" i="41"/>
  <c r="H101" i="51"/>
  <c r="I70" i="41"/>
  <c r="H28" i="41"/>
  <c r="K28" i="36"/>
  <c r="L28" i="36" s="1"/>
  <c r="K28" i="60"/>
  <c r="L28" i="60" s="1"/>
  <c r="H90" i="41"/>
  <c r="K92" i="60"/>
  <c r="L92" i="60" s="1"/>
  <c r="K92" i="36"/>
  <c r="L92" i="36" s="1"/>
  <c r="I32" i="41"/>
  <c r="H59" i="41"/>
  <c r="K61" i="60"/>
  <c r="L61" i="60" s="1"/>
  <c r="K61" i="36"/>
  <c r="L61" i="36" s="1"/>
  <c r="K71" i="36"/>
  <c r="L71" i="36" s="1"/>
  <c r="K71" i="60"/>
  <c r="L71" i="60" s="1"/>
  <c r="H69" i="41"/>
  <c r="L87" i="41"/>
  <c r="M87" i="41" s="1"/>
  <c r="G94" i="51"/>
  <c r="I34" i="41"/>
  <c r="H33" i="41"/>
  <c r="K33" i="60"/>
  <c r="L33" i="60" s="1"/>
  <c r="K33" i="36"/>
  <c r="L33" i="36" s="1"/>
  <c r="H46" i="41"/>
  <c r="K48" i="60"/>
  <c r="L48" i="60" s="1"/>
  <c r="K48" i="36"/>
  <c r="L48" i="36" s="1"/>
  <c r="I49" i="41"/>
  <c r="I22" i="41"/>
  <c r="H81" i="51"/>
  <c r="H94" i="51"/>
  <c r="H106" i="51"/>
  <c r="G86" i="51"/>
  <c r="L79" i="41"/>
  <c r="M79" i="41" s="1"/>
  <c r="I19" i="41"/>
  <c r="I28" i="41"/>
  <c r="G32" i="51"/>
  <c r="L27" i="41"/>
  <c r="M27" i="41" s="1"/>
  <c r="I27" i="41" s="1"/>
  <c r="I80" i="41"/>
  <c r="H70" i="41"/>
  <c r="K72" i="36"/>
  <c r="L72" i="36" s="1"/>
  <c r="K72" i="60"/>
  <c r="L72" i="60" s="1"/>
  <c r="K24" i="60"/>
  <c r="L24" i="60" s="1"/>
  <c r="K24" i="36"/>
  <c r="L24" i="36" s="1"/>
  <c r="H24" i="41"/>
  <c r="H70" i="51"/>
  <c r="K86" i="36"/>
  <c r="L86" i="36" s="1"/>
  <c r="K86" i="60"/>
  <c r="L86" i="60" s="1"/>
  <c r="H84" i="41"/>
  <c r="H29" i="41"/>
  <c r="K29" i="36"/>
  <c r="L29" i="36" s="1"/>
  <c r="K29" i="60"/>
  <c r="L29" i="60" s="1"/>
  <c r="K97" i="60"/>
  <c r="L97" i="60" s="1"/>
  <c r="H95" i="41"/>
  <c r="K97" i="36"/>
  <c r="L97" i="36" s="1"/>
  <c r="K82" i="36"/>
  <c r="L82" i="36" s="1"/>
  <c r="K82" i="60"/>
  <c r="L82" i="60" s="1"/>
  <c r="H80" i="41"/>
  <c r="K77" i="36"/>
  <c r="L77" i="36" s="1"/>
  <c r="K77" i="60"/>
  <c r="L77" i="60" s="1"/>
  <c r="H75" i="41"/>
  <c r="I82" i="41"/>
  <c r="H61" i="41"/>
  <c r="K63" i="36"/>
  <c r="L63" i="36" s="1"/>
  <c r="K63" i="60"/>
  <c r="L63" i="60" s="1"/>
  <c r="K31" i="36"/>
  <c r="L31" i="36" s="1"/>
  <c r="H31" i="41"/>
  <c r="K31" i="60"/>
  <c r="L31" i="60" s="1"/>
  <c r="K30" i="60"/>
  <c r="L30" i="60" s="1"/>
  <c r="K30" i="36"/>
  <c r="L30" i="36" s="1"/>
  <c r="H30" i="41"/>
  <c r="K75" i="60"/>
  <c r="L75" i="60" s="1"/>
  <c r="K75" i="36"/>
  <c r="L75" i="36" s="1"/>
  <c r="H73" i="41"/>
  <c r="I60" i="41"/>
  <c r="H83" i="41"/>
  <c r="K85" i="60"/>
  <c r="L85" i="60" s="1"/>
  <c r="K85" i="36"/>
  <c r="L85" i="36" s="1"/>
  <c r="I51" i="41"/>
  <c r="K73" i="36"/>
  <c r="L73" i="36" s="1"/>
  <c r="H71" i="41"/>
  <c r="K73" i="60"/>
  <c r="L73" i="60" s="1"/>
  <c r="I37" i="41"/>
  <c r="K42" i="60"/>
  <c r="L42" i="60" s="1"/>
  <c r="K42" i="36"/>
  <c r="L42" i="36" s="1"/>
  <c r="H40" i="41"/>
  <c r="H76" i="41"/>
  <c r="K78" i="60"/>
  <c r="L78" i="60" s="1"/>
  <c r="K78" i="36"/>
  <c r="L78" i="36" s="1"/>
  <c r="L93" i="41"/>
  <c r="M93" i="41" s="1"/>
  <c r="G100" i="51"/>
  <c r="I66" i="41"/>
  <c r="I33" i="41"/>
  <c r="H94" i="41"/>
  <c r="K96" i="36"/>
  <c r="L96" i="36" s="1"/>
  <c r="K96" i="60"/>
  <c r="L96" i="60" s="1"/>
  <c r="K39" i="60"/>
  <c r="L39" i="60" s="1"/>
  <c r="H38" i="41"/>
  <c r="I92" i="41"/>
  <c r="K17" i="36"/>
  <c r="L17" i="36" s="1"/>
  <c r="K17" i="60"/>
  <c r="L17" i="60" s="1"/>
  <c r="H17" i="41"/>
  <c r="K70" i="36"/>
  <c r="L70" i="36" s="1"/>
  <c r="K70" i="60"/>
  <c r="L70" i="60" s="1"/>
  <c r="H68" i="41"/>
  <c r="K40" i="60"/>
  <c r="L40" i="60" s="1"/>
  <c r="H39" i="41"/>
  <c r="K40" i="36"/>
  <c r="L40" i="36" s="1"/>
  <c r="H100" i="51"/>
  <c r="I100" i="41"/>
  <c r="K51" i="60"/>
  <c r="L51" i="60" s="1"/>
  <c r="K51" i="36"/>
  <c r="L51" i="36" s="1"/>
  <c r="H49" i="41"/>
  <c r="L47" i="41"/>
  <c r="M47" i="41" s="1"/>
  <c r="G54" i="51"/>
  <c r="H103" i="51"/>
  <c r="I116" i="41"/>
  <c r="I23" i="41"/>
  <c r="K35" i="60"/>
  <c r="L35" i="60" s="1"/>
  <c r="K35" i="36"/>
  <c r="L35" i="36" s="1"/>
  <c r="H35" i="41"/>
  <c r="H72" i="51"/>
  <c r="I78" i="41"/>
  <c r="K45" i="60"/>
  <c r="L45" i="60" s="1"/>
  <c r="H43" i="41"/>
  <c r="K84" i="36"/>
  <c r="L84" i="36" s="1"/>
  <c r="K84" i="60"/>
  <c r="L84" i="60" s="1"/>
  <c r="H82" i="41"/>
  <c r="I18" i="41"/>
  <c r="I44" i="41"/>
  <c r="I102" i="41"/>
  <c r="I68" i="41"/>
  <c r="K93" i="60"/>
  <c r="L93" i="60" s="1"/>
  <c r="K93" i="36"/>
  <c r="L93" i="36" s="1"/>
  <c r="H91" i="41"/>
  <c r="K58" i="36"/>
  <c r="L58" i="36" s="1"/>
  <c r="H56" i="41"/>
  <c r="K58" i="60"/>
  <c r="L58" i="60" s="1"/>
  <c r="H50" i="41"/>
  <c r="K52" i="36"/>
  <c r="L52" i="36" s="1"/>
  <c r="K52" i="60"/>
  <c r="L52" i="60" s="1"/>
  <c r="H44" i="51"/>
  <c r="H104" i="41"/>
  <c r="K106" i="36"/>
  <c r="L106" i="36" s="1"/>
  <c r="K106" i="60"/>
  <c r="L106" i="60" s="1"/>
  <c r="H86" i="51"/>
  <c r="I48" i="41"/>
  <c r="K57" i="60"/>
  <c r="L57" i="60" s="1"/>
  <c r="K57" i="36"/>
  <c r="L57" i="36" s="1"/>
  <c r="H55" i="41"/>
  <c r="G79" i="51"/>
  <c r="L72" i="41"/>
  <c r="M72" i="41" s="1"/>
  <c r="I61" i="41"/>
  <c r="I62" i="41"/>
  <c r="K34" i="60"/>
  <c r="L34" i="60" s="1"/>
  <c r="K34" i="36"/>
  <c r="L34" i="36" s="1"/>
  <c r="H34" i="41"/>
  <c r="H97" i="51"/>
  <c r="I104" i="41"/>
  <c r="H47" i="51"/>
  <c r="G46" i="51"/>
  <c r="K100" i="60"/>
  <c r="L100" i="60" s="1"/>
  <c r="H98" i="41"/>
  <c r="K100" i="36"/>
  <c r="L100" i="36" s="1"/>
  <c r="I29" i="41"/>
  <c r="I98" i="41"/>
  <c r="L86" i="41"/>
  <c r="M86" i="41" s="1"/>
  <c r="I86" i="41" s="1"/>
  <c r="G93" i="51"/>
  <c r="G52" i="51"/>
  <c r="L45" i="41"/>
  <c r="M45" i="41" s="1"/>
  <c r="I45" i="41" s="1"/>
  <c r="I101" i="41"/>
  <c r="G96" i="51"/>
  <c r="L89" i="41"/>
  <c r="M89" i="41" s="1"/>
  <c r="I59" i="41"/>
  <c r="K19" i="60"/>
  <c r="L19" i="60" s="1"/>
  <c r="K19" i="36"/>
  <c r="L19" i="36" s="1"/>
  <c r="H19" i="41"/>
  <c r="H37" i="41"/>
  <c r="K37" i="60"/>
  <c r="L37" i="60" s="1"/>
  <c r="I36" i="41"/>
  <c r="I47" i="41"/>
  <c r="G106" i="51"/>
  <c r="L99" i="41"/>
  <c r="M99" i="41" s="1"/>
  <c r="H102" i="41"/>
  <c r="K104" i="36"/>
  <c r="L104" i="36" s="1"/>
  <c r="K104" i="60"/>
  <c r="L104" i="60" s="1"/>
  <c r="L26" i="41"/>
  <c r="M26" i="41" s="1"/>
  <c r="I26" i="41" s="1"/>
  <c r="G31" i="51"/>
  <c r="I54" i="41"/>
  <c r="G104" i="60" l="1"/>
  <c r="K105" i="61"/>
  <c r="L105" i="61" s="1"/>
  <c r="H29" i="36"/>
  <c r="H38" i="60"/>
  <c r="I93" i="41"/>
  <c r="K40" i="61"/>
  <c r="L40" i="61" s="1"/>
  <c r="G39" i="60"/>
  <c r="H56" i="36"/>
  <c r="G104" i="36"/>
  <c r="K105" i="52"/>
  <c r="H36" i="36"/>
  <c r="H61" i="60"/>
  <c r="H103" i="60"/>
  <c r="H100" i="60"/>
  <c r="G100" i="36"/>
  <c r="K101" i="52"/>
  <c r="H106" i="36"/>
  <c r="H64" i="36"/>
  <c r="H63" i="60"/>
  <c r="K58" i="52"/>
  <c r="G57" i="36"/>
  <c r="H50" i="60"/>
  <c r="G106" i="36"/>
  <c r="K107" i="52"/>
  <c r="G52" i="60"/>
  <c r="K53" i="61"/>
  <c r="L53" i="61" s="1"/>
  <c r="H70" i="60"/>
  <c r="G84" i="60"/>
  <c r="K85" i="61"/>
  <c r="L85" i="61" s="1"/>
  <c r="I65" i="41"/>
  <c r="K52" i="61"/>
  <c r="L52" i="61" s="1"/>
  <c r="G51" i="60"/>
  <c r="G17" i="60"/>
  <c r="K18" i="61"/>
  <c r="L18" i="61" s="1"/>
  <c r="H94" i="36"/>
  <c r="K97" i="61"/>
  <c r="L97" i="61" s="1"/>
  <c r="G96" i="60"/>
  <c r="H33" i="60"/>
  <c r="H68" i="60"/>
  <c r="K79" i="61"/>
  <c r="L79" i="61" s="1"/>
  <c r="G78" i="60"/>
  <c r="K43" i="61"/>
  <c r="L43" i="61" s="1"/>
  <c r="G42" i="60"/>
  <c r="G75" i="36"/>
  <c r="K76" i="52"/>
  <c r="K31" i="61"/>
  <c r="L31" i="61" s="1"/>
  <c r="G30" i="60"/>
  <c r="K64" i="61"/>
  <c r="L64" i="61" s="1"/>
  <c r="G63" i="60"/>
  <c r="H84" i="60"/>
  <c r="K78" i="52"/>
  <c r="G77" i="36"/>
  <c r="K98" i="52"/>
  <c r="G97" i="36"/>
  <c r="K30" i="52"/>
  <c r="G29" i="36"/>
  <c r="G86" i="36"/>
  <c r="K87" i="52"/>
  <c r="G24" i="36"/>
  <c r="K25" i="52"/>
  <c r="K27" i="60"/>
  <c r="L27" i="60" s="1"/>
  <c r="H27" i="41"/>
  <c r="K27" i="36"/>
  <c r="L27" i="36" s="1"/>
  <c r="H28" i="36"/>
  <c r="H79" i="41"/>
  <c r="K81" i="36"/>
  <c r="L81" i="36" s="1"/>
  <c r="K81" i="60"/>
  <c r="L81" i="60" s="1"/>
  <c r="I87" i="41"/>
  <c r="H51" i="60"/>
  <c r="H34" i="60"/>
  <c r="K89" i="60"/>
  <c r="L89" i="60" s="1"/>
  <c r="K89" i="36"/>
  <c r="L89" i="36" s="1"/>
  <c r="H87" i="41"/>
  <c r="K62" i="52"/>
  <c r="G61" i="36"/>
  <c r="H32" i="36"/>
  <c r="I94" i="41"/>
  <c r="K103" i="52"/>
  <c r="G102" i="36"/>
  <c r="H60" i="60"/>
  <c r="H43" i="60"/>
  <c r="H20" i="60"/>
  <c r="K99" i="52"/>
  <c r="G98" i="36"/>
  <c r="K47" i="61"/>
  <c r="L47" i="61" s="1"/>
  <c r="G46" i="60"/>
  <c r="G36" i="36"/>
  <c r="K37" i="52"/>
  <c r="H67" i="41"/>
  <c r="K69" i="60"/>
  <c r="L69" i="60" s="1"/>
  <c r="K69" i="36"/>
  <c r="L69" i="36" s="1"/>
  <c r="H73" i="60"/>
  <c r="H17" i="60"/>
  <c r="G62" i="60"/>
  <c r="K63" i="61"/>
  <c r="L63" i="61" s="1"/>
  <c r="H85" i="36"/>
  <c r="H45" i="60"/>
  <c r="H66" i="60"/>
  <c r="H52" i="36"/>
  <c r="H21" i="36"/>
  <c r="K81" i="61"/>
  <c r="L81" i="61" s="1"/>
  <c r="G80" i="60"/>
  <c r="H78" i="36"/>
  <c r="K77" i="61"/>
  <c r="L77" i="61" s="1"/>
  <c r="G76" i="60"/>
  <c r="G90" i="36"/>
  <c r="K91" i="52"/>
  <c r="K23" i="52"/>
  <c r="G22" i="36"/>
  <c r="K54" i="52"/>
  <c r="G53" i="36"/>
  <c r="H105" i="36"/>
  <c r="G43" i="36"/>
  <c r="K44" i="52"/>
  <c r="I39" i="41"/>
  <c r="I89" i="41"/>
  <c r="K119" i="61"/>
  <c r="L119" i="61" s="1"/>
  <c r="G118" i="60"/>
  <c r="G94" i="60"/>
  <c r="K95" i="61"/>
  <c r="L95" i="61" s="1"/>
  <c r="K55" i="52"/>
  <c r="G54" i="36"/>
  <c r="H59" i="36"/>
  <c r="K67" i="61"/>
  <c r="L67" i="61" s="1"/>
  <c r="G66" i="60"/>
  <c r="K51" i="52"/>
  <c r="G50" i="36"/>
  <c r="K19" i="61"/>
  <c r="L19" i="61" s="1"/>
  <c r="G18" i="60"/>
  <c r="I52" i="41"/>
  <c r="K47" i="60"/>
  <c r="L47" i="60" s="1"/>
  <c r="K47" i="36"/>
  <c r="L47" i="36" s="1"/>
  <c r="H45" i="41"/>
  <c r="H50" i="36"/>
  <c r="H104" i="36"/>
  <c r="H46" i="60"/>
  <c r="K36" i="61"/>
  <c r="L36" i="61" s="1"/>
  <c r="G35" i="60"/>
  <c r="H102" i="60"/>
  <c r="K79" i="52"/>
  <c r="G78" i="36"/>
  <c r="G19" i="36"/>
  <c r="K20" i="52"/>
  <c r="H61" i="36"/>
  <c r="H103" i="36"/>
  <c r="H100" i="36"/>
  <c r="I40" i="41"/>
  <c r="H106" i="60"/>
  <c r="K35" i="52"/>
  <c r="G34" i="36"/>
  <c r="H64" i="60"/>
  <c r="K74" i="60"/>
  <c r="L74" i="60" s="1"/>
  <c r="K74" i="36"/>
  <c r="L74" i="36" s="1"/>
  <c r="H72" i="41"/>
  <c r="G57" i="60"/>
  <c r="K58" i="61"/>
  <c r="L58" i="61" s="1"/>
  <c r="I79" i="41"/>
  <c r="K53" i="52"/>
  <c r="G52" i="36"/>
  <c r="G58" i="36"/>
  <c r="K59" i="52"/>
  <c r="K94" i="52"/>
  <c r="G93" i="36"/>
  <c r="H70" i="36"/>
  <c r="H18" i="60"/>
  <c r="G84" i="36"/>
  <c r="K85" i="52"/>
  <c r="H80" i="36"/>
  <c r="H23" i="36"/>
  <c r="H118" i="36"/>
  <c r="K49" i="36"/>
  <c r="L49" i="36" s="1"/>
  <c r="H49" i="36" s="1"/>
  <c r="K49" i="60"/>
  <c r="L49" i="60" s="1"/>
  <c r="H49" i="60" s="1"/>
  <c r="H47" i="41"/>
  <c r="K41" i="52"/>
  <c r="G40" i="36"/>
  <c r="G70" i="60"/>
  <c r="K71" i="61"/>
  <c r="L71" i="61" s="1"/>
  <c r="G17" i="36"/>
  <c r="K18" i="52"/>
  <c r="K40" i="52"/>
  <c r="G39" i="36"/>
  <c r="K97" i="52"/>
  <c r="G96" i="36"/>
  <c r="H37" i="60"/>
  <c r="G73" i="36"/>
  <c r="K72" i="52"/>
  <c r="G85" i="36"/>
  <c r="K86" i="52"/>
  <c r="H62" i="60"/>
  <c r="G75" i="60"/>
  <c r="K76" i="61"/>
  <c r="L76" i="61" s="1"/>
  <c r="K32" i="61"/>
  <c r="L32" i="61" s="1"/>
  <c r="G31" i="60"/>
  <c r="G63" i="36"/>
  <c r="K64" i="52"/>
  <c r="H84" i="36"/>
  <c r="I63" i="41"/>
  <c r="K25" i="61"/>
  <c r="L25" i="61" s="1"/>
  <c r="G24" i="60"/>
  <c r="H82" i="60"/>
  <c r="H22" i="36"/>
  <c r="K34" i="52"/>
  <c r="G33" i="36"/>
  <c r="G61" i="60"/>
  <c r="K62" i="61"/>
  <c r="L62" i="61" s="1"/>
  <c r="H32" i="60"/>
  <c r="G28" i="60"/>
  <c r="K29" i="61"/>
  <c r="L29" i="61" s="1"/>
  <c r="H72" i="60"/>
  <c r="H57" i="36"/>
  <c r="H86" i="60"/>
  <c r="K103" i="61"/>
  <c r="L103" i="61" s="1"/>
  <c r="G102" i="60"/>
  <c r="H107" i="36"/>
  <c r="H60" i="36"/>
  <c r="K65" i="52"/>
  <c r="G64" i="36"/>
  <c r="K87" i="36"/>
  <c r="L87" i="36" s="1"/>
  <c r="K87" i="60"/>
  <c r="L87" i="60" s="1"/>
  <c r="H85" i="41"/>
  <c r="H98" i="51"/>
  <c r="G105" i="60"/>
  <c r="K106" i="61"/>
  <c r="L106" i="61" s="1"/>
  <c r="H71" i="60"/>
  <c r="K21" i="61"/>
  <c r="L21" i="61" s="1"/>
  <c r="G20" i="60"/>
  <c r="H85" i="60"/>
  <c r="I72" i="41"/>
  <c r="K60" i="52"/>
  <c r="G59" i="36"/>
  <c r="H21" i="60"/>
  <c r="H44" i="60"/>
  <c r="H78" i="60"/>
  <c r="H48" i="60"/>
  <c r="K57" i="61"/>
  <c r="L57" i="61" s="1"/>
  <c r="G56" i="60"/>
  <c r="H58" i="60"/>
  <c r="K54" i="61"/>
  <c r="L54" i="61" s="1"/>
  <c r="G53" i="60"/>
  <c r="H105" i="60"/>
  <c r="H31" i="60"/>
  <c r="K119" i="52"/>
  <c r="G118" i="36"/>
  <c r="K108" i="52"/>
  <c r="G107" i="36"/>
  <c r="K61" i="61"/>
  <c r="L61" i="61" s="1"/>
  <c r="G60" i="60"/>
  <c r="I95" i="41"/>
  <c r="H59" i="60"/>
  <c r="G66" i="36"/>
  <c r="K67" i="52"/>
  <c r="G18" i="36"/>
  <c r="K19" i="52"/>
  <c r="K67" i="36"/>
  <c r="L67" i="36" s="1"/>
  <c r="H65" i="41"/>
  <c r="K67" i="60"/>
  <c r="L67" i="60" s="1"/>
  <c r="H24" i="36"/>
  <c r="H35" i="36"/>
  <c r="H56" i="60"/>
  <c r="I90" i="41"/>
  <c r="K107" i="61"/>
  <c r="L107" i="61" s="1"/>
  <c r="G106" i="60"/>
  <c r="K46" i="61"/>
  <c r="L46" i="61" s="1"/>
  <c r="G45" i="60"/>
  <c r="H118" i="60"/>
  <c r="K41" i="61"/>
  <c r="L41" i="61" s="1"/>
  <c r="G40" i="60"/>
  <c r="H68" i="36"/>
  <c r="K26" i="60"/>
  <c r="L26" i="60" s="1"/>
  <c r="H26" i="60" s="1"/>
  <c r="K26" i="36"/>
  <c r="L26" i="36" s="1"/>
  <c r="H26" i="36" s="1"/>
  <c r="H26" i="41"/>
  <c r="K101" i="60"/>
  <c r="L101" i="60" s="1"/>
  <c r="K101" i="36"/>
  <c r="L101" i="36" s="1"/>
  <c r="H99" i="41"/>
  <c r="K38" i="61"/>
  <c r="L38" i="61" s="1"/>
  <c r="G37" i="60"/>
  <c r="G19" i="60"/>
  <c r="K20" i="61"/>
  <c r="L20" i="61" s="1"/>
  <c r="H89" i="41"/>
  <c r="K91" i="60"/>
  <c r="L91" i="60" s="1"/>
  <c r="K91" i="36"/>
  <c r="L91" i="36" s="1"/>
  <c r="K88" i="36"/>
  <c r="L88" i="36" s="1"/>
  <c r="H88" i="36" s="1"/>
  <c r="K88" i="60"/>
  <c r="L88" i="60" s="1"/>
  <c r="H88" i="60" s="1"/>
  <c r="H86" i="41"/>
  <c r="H29" i="60"/>
  <c r="H47" i="36"/>
  <c r="G100" i="60"/>
  <c r="K101" i="61"/>
  <c r="L101" i="61" s="1"/>
  <c r="K35" i="61"/>
  <c r="L35" i="61" s="1"/>
  <c r="G34" i="60"/>
  <c r="H63" i="36"/>
  <c r="I38" i="41"/>
  <c r="G93" i="60"/>
  <c r="K94" i="61"/>
  <c r="L94" i="61" s="1"/>
  <c r="H104" i="60"/>
  <c r="H46" i="36"/>
  <c r="H18" i="36"/>
  <c r="H80" i="60"/>
  <c r="K36" i="52"/>
  <c r="G35" i="36"/>
  <c r="H23" i="60"/>
  <c r="I96" i="41"/>
  <c r="H102" i="36"/>
  <c r="G70" i="36"/>
  <c r="K74" i="52"/>
  <c r="K95" i="36"/>
  <c r="L95" i="36" s="1"/>
  <c r="K95" i="60"/>
  <c r="L95" i="60" s="1"/>
  <c r="H93" i="41"/>
  <c r="H53" i="60"/>
  <c r="K86" i="61"/>
  <c r="L86" i="61" s="1"/>
  <c r="G85" i="60"/>
  <c r="H62" i="36"/>
  <c r="K83" i="61"/>
  <c r="L83" i="61" s="1"/>
  <c r="G82" i="60"/>
  <c r="K98" i="61"/>
  <c r="L98" i="61" s="1"/>
  <c r="G97" i="60"/>
  <c r="G72" i="60"/>
  <c r="K73" i="61"/>
  <c r="L73" i="61" s="1"/>
  <c r="H82" i="36"/>
  <c r="H28" i="60"/>
  <c r="H19" i="60"/>
  <c r="H22" i="60"/>
  <c r="K49" i="52"/>
  <c r="G48" i="36"/>
  <c r="K34" i="61"/>
  <c r="L34" i="61" s="1"/>
  <c r="G33" i="60"/>
  <c r="H34" i="36"/>
  <c r="K72" i="61"/>
  <c r="L72" i="61" s="1"/>
  <c r="G71" i="60"/>
  <c r="K93" i="52"/>
  <c r="G92" i="36"/>
  <c r="K29" i="52"/>
  <c r="G28" i="36"/>
  <c r="H72" i="36"/>
  <c r="H57" i="60"/>
  <c r="H86" i="36"/>
  <c r="G55" i="36"/>
  <c r="K56" i="52"/>
  <c r="G64" i="60"/>
  <c r="K65" i="61"/>
  <c r="L65" i="61" s="1"/>
  <c r="H20" i="36"/>
  <c r="I77" i="41"/>
  <c r="G105" i="36"/>
  <c r="K106" i="52"/>
  <c r="G99" i="36"/>
  <c r="K100" i="52"/>
  <c r="G21" i="36"/>
  <c r="K22" i="52"/>
  <c r="K79" i="36"/>
  <c r="L79" i="36" s="1"/>
  <c r="K79" i="60"/>
  <c r="L79" i="60" s="1"/>
  <c r="H77" i="41"/>
  <c r="I67" i="41"/>
  <c r="H27" i="36"/>
  <c r="K21" i="52"/>
  <c r="G20" i="36"/>
  <c r="K25" i="60"/>
  <c r="L25" i="60" s="1"/>
  <c r="H25" i="60" s="1"/>
  <c r="K25" i="36"/>
  <c r="L25" i="36" s="1"/>
  <c r="H25" i="41"/>
  <c r="K33" i="61"/>
  <c r="L33" i="61" s="1"/>
  <c r="G32" i="60"/>
  <c r="H66" i="36"/>
  <c r="K39" i="61"/>
  <c r="L39" i="61" s="1"/>
  <c r="G38" i="60"/>
  <c r="G59" i="60"/>
  <c r="K60" i="61"/>
  <c r="L60" i="61" s="1"/>
  <c r="G76" i="36"/>
  <c r="K77" i="52"/>
  <c r="H48" i="36"/>
  <c r="K23" i="61"/>
  <c r="L23" i="61" s="1"/>
  <c r="G22" i="60"/>
  <c r="H58" i="36"/>
  <c r="I81" i="41"/>
  <c r="K44" i="61"/>
  <c r="L44" i="61" s="1"/>
  <c r="G43" i="60"/>
  <c r="H31" i="36"/>
  <c r="G68" i="36"/>
  <c r="K69" i="52"/>
  <c r="K104" i="61"/>
  <c r="L104" i="61" s="1"/>
  <c r="G103" i="60"/>
  <c r="H77" i="36"/>
  <c r="G23" i="60"/>
  <c r="K24" i="61"/>
  <c r="L24" i="61" s="1"/>
  <c r="K108" i="61"/>
  <c r="L108" i="61" s="1"/>
  <c r="G107" i="60"/>
  <c r="G54" i="60"/>
  <c r="K55" i="61"/>
  <c r="L55" i="61" s="1"/>
  <c r="H30" i="36"/>
  <c r="H36" i="60"/>
  <c r="H47" i="60"/>
  <c r="K59" i="61"/>
  <c r="L59" i="61" s="1"/>
  <c r="G58" i="60"/>
  <c r="K52" i="52"/>
  <c r="G51" i="36"/>
  <c r="H94" i="60"/>
  <c r="H33" i="36"/>
  <c r="G42" i="36"/>
  <c r="K43" i="52"/>
  <c r="K74" i="61"/>
  <c r="L74" i="61" s="1"/>
  <c r="G73" i="60"/>
  <c r="H53" i="36"/>
  <c r="G30" i="36"/>
  <c r="K31" i="52"/>
  <c r="K32" i="52"/>
  <c r="G31" i="36"/>
  <c r="K78" i="61"/>
  <c r="L78" i="61" s="1"/>
  <c r="G77" i="60"/>
  <c r="K83" i="52"/>
  <c r="G82" i="36"/>
  <c r="K30" i="61"/>
  <c r="L30" i="61" s="1"/>
  <c r="G29" i="60"/>
  <c r="G86" i="60"/>
  <c r="K87" i="61"/>
  <c r="L87" i="61" s="1"/>
  <c r="K71" i="52"/>
  <c r="G72" i="36"/>
  <c r="H19" i="36"/>
  <c r="I99" i="41"/>
  <c r="I74" i="41"/>
  <c r="H51" i="36"/>
  <c r="K49" i="61"/>
  <c r="L49" i="61" s="1"/>
  <c r="G48" i="60"/>
  <c r="K75" i="52"/>
  <c r="G71" i="36"/>
  <c r="K93" i="61"/>
  <c r="L93" i="61" s="1"/>
  <c r="G92" i="60"/>
  <c r="H107" i="60"/>
  <c r="H43" i="36"/>
  <c r="K56" i="61"/>
  <c r="L56" i="61" s="1"/>
  <c r="G55" i="60"/>
  <c r="K99" i="61"/>
  <c r="L99" i="61" s="1"/>
  <c r="G98" i="60"/>
  <c r="G46" i="36"/>
  <c r="K47" i="52"/>
  <c r="K37" i="61"/>
  <c r="L37" i="61" s="1"/>
  <c r="G36" i="60"/>
  <c r="K100" i="61"/>
  <c r="L100" i="61" s="1"/>
  <c r="G99" i="60"/>
  <c r="G21" i="60"/>
  <c r="K22" i="61"/>
  <c r="L22" i="61" s="1"/>
  <c r="H73" i="36"/>
  <c r="H17" i="36"/>
  <c r="H71" i="36"/>
  <c r="H25" i="36"/>
  <c r="H27" i="60"/>
  <c r="K63" i="52"/>
  <c r="G62" i="36"/>
  <c r="H81" i="41"/>
  <c r="K83" i="60"/>
  <c r="L83" i="60" s="1"/>
  <c r="K83" i="36"/>
  <c r="L83" i="36" s="1"/>
  <c r="K33" i="52"/>
  <c r="G32" i="36"/>
  <c r="I85" i="41"/>
  <c r="H52" i="60"/>
  <c r="G80" i="36"/>
  <c r="K81" i="52"/>
  <c r="H104" i="51"/>
  <c r="K91" i="61"/>
  <c r="L91" i="61" s="1"/>
  <c r="G90" i="60"/>
  <c r="I73" i="41"/>
  <c r="G56" i="36"/>
  <c r="K57" i="52"/>
  <c r="K69" i="61"/>
  <c r="L69" i="61" s="1"/>
  <c r="G68" i="60"/>
  <c r="G103" i="36"/>
  <c r="K104" i="52"/>
  <c r="K95" i="52"/>
  <c r="G94" i="36"/>
  <c r="H77" i="60"/>
  <c r="G23" i="36"/>
  <c r="K24" i="52"/>
  <c r="G60" i="36"/>
  <c r="K61" i="52"/>
  <c r="K65" i="36"/>
  <c r="L65" i="36" s="1"/>
  <c r="H63" i="41"/>
  <c r="K65" i="60"/>
  <c r="L65" i="60" s="1"/>
  <c r="K45" i="61"/>
  <c r="L45" i="61" s="1"/>
  <c r="G44" i="60"/>
  <c r="I53" i="41"/>
  <c r="K51" i="61"/>
  <c r="L51" i="61" s="1"/>
  <c r="G50" i="60"/>
  <c r="I88" i="41"/>
  <c r="H24" i="60"/>
  <c r="H30" i="60"/>
  <c r="H35" i="60"/>
  <c r="G63" i="52" l="1"/>
  <c r="L63" i="52"/>
  <c r="H63" i="52" s="1"/>
  <c r="G22" i="52"/>
  <c r="L22" i="52"/>
  <c r="H22" i="52" s="1"/>
  <c r="G19" i="52"/>
  <c r="L19" i="52"/>
  <c r="H19" i="52" s="1"/>
  <c r="G60" i="52"/>
  <c r="L60" i="52"/>
  <c r="H60" i="52" s="1"/>
  <c r="G97" i="52"/>
  <c r="L97" i="52"/>
  <c r="G41" i="52"/>
  <c r="L41" i="52"/>
  <c r="H41" i="52" s="1"/>
  <c r="G94" i="52"/>
  <c r="L94" i="52"/>
  <c r="G55" i="52"/>
  <c r="L55" i="52"/>
  <c r="G99" i="52"/>
  <c r="L99" i="52"/>
  <c r="G62" i="52"/>
  <c r="L62" i="52"/>
  <c r="H62" i="52" s="1"/>
  <c r="G30" i="52"/>
  <c r="L30" i="52"/>
  <c r="H30" i="52" s="1"/>
  <c r="G78" i="52"/>
  <c r="L78" i="52"/>
  <c r="H78" i="52" s="1"/>
  <c r="G105" i="52"/>
  <c r="L105" i="52"/>
  <c r="H105" i="52" s="1"/>
  <c r="G61" i="52"/>
  <c r="L61" i="52"/>
  <c r="H61" i="52" s="1"/>
  <c r="G31" i="52"/>
  <c r="L31" i="52"/>
  <c r="H31" i="52" s="1"/>
  <c r="G52" i="52"/>
  <c r="L52" i="52"/>
  <c r="H52" i="52" s="1"/>
  <c r="G21" i="52"/>
  <c r="L21" i="52"/>
  <c r="H21" i="52" s="1"/>
  <c r="G108" i="52"/>
  <c r="L108" i="52"/>
  <c r="H108" i="52" s="1"/>
  <c r="G65" i="52"/>
  <c r="L65" i="52"/>
  <c r="H65" i="52" s="1"/>
  <c r="G59" i="52"/>
  <c r="L59" i="52"/>
  <c r="H59" i="52" s="1"/>
  <c r="G35" i="52"/>
  <c r="L35" i="52"/>
  <c r="H35" i="52" s="1"/>
  <c r="G87" i="52"/>
  <c r="L87" i="52"/>
  <c r="H87" i="52" s="1"/>
  <c r="G107" i="52"/>
  <c r="L107" i="52"/>
  <c r="H107" i="52" s="1"/>
  <c r="G58" i="52"/>
  <c r="L58" i="52"/>
  <c r="H58" i="52" s="1"/>
  <c r="G57" i="52"/>
  <c r="L57" i="52"/>
  <c r="H57" i="52" s="1"/>
  <c r="G47" i="52"/>
  <c r="L47" i="52"/>
  <c r="H47" i="52" s="1"/>
  <c r="G75" i="52"/>
  <c r="L75" i="52"/>
  <c r="H75" i="52" s="1"/>
  <c r="G32" i="52"/>
  <c r="L32" i="52"/>
  <c r="H32" i="52" s="1"/>
  <c r="G106" i="52"/>
  <c r="L106" i="52"/>
  <c r="H106" i="52" s="1"/>
  <c r="G29" i="52"/>
  <c r="L29" i="52"/>
  <c r="H29" i="52" s="1"/>
  <c r="G72" i="52"/>
  <c r="L72" i="52"/>
  <c r="H72" i="52" s="1"/>
  <c r="G53" i="52"/>
  <c r="L53" i="52"/>
  <c r="H53" i="52" s="1"/>
  <c r="G54" i="52"/>
  <c r="L54" i="52"/>
  <c r="H54" i="52" s="1"/>
  <c r="G81" i="52"/>
  <c r="L81" i="52"/>
  <c r="H81" i="52" s="1"/>
  <c r="G71" i="52"/>
  <c r="L71" i="52"/>
  <c r="H71" i="52" s="1"/>
  <c r="G69" i="52"/>
  <c r="L69" i="52"/>
  <c r="H69" i="52" s="1"/>
  <c r="G100" i="52"/>
  <c r="L100" i="52"/>
  <c r="G93" i="52"/>
  <c r="L93" i="52"/>
  <c r="G49" i="52"/>
  <c r="L49" i="52"/>
  <c r="H49" i="52" s="1"/>
  <c r="G74" i="52"/>
  <c r="L74" i="52"/>
  <c r="H74" i="52" s="1"/>
  <c r="G67" i="52"/>
  <c r="L67" i="52"/>
  <c r="H67" i="52" s="1"/>
  <c r="G34" i="52"/>
  <c r="L34" i="52"/>
  <c r="H34" i="52" s="1"/>
  <c r="G86" i="52"/>
  <c r="L86" i="52"/>
  <c r="H86" i="52" s="1"/>
  <c r="G40" i="52"/>
  <c r="L40" i="52"/>
  <c r="H40" i="52" s="1"/>
  <c r="G85" i="52"/>
  <c r="L85" i="52"/>
  <c r="H85" i="52" s="1"/>
  <c r="G20" i="52"/>
  <c r="L20" i="52"/>
  <c r="H20" i="52" s="1"/>
  <c r="G79" i="52"/>
  <c r="L79" i="52"/>
  <c r="H79" i="52" s="1"/>
  <c r="G51" i="52"/>
  <c r="L51" i="52"/>
  <c r="H51" i="52" s="1"/>
  <c r="G23" i="52"/>
  <c r="L23" i="52"/>
  <c r="H23" i="52" s="1"/>
  <c r="G98" i="52"/>
  <c r="L98" i="52"/>
  <c r="H98" i="52" s="1"/>
  <c r="G76" i="52"/>
  <c r="L76" i="52"/>
  <c r="G104" i="52"/>
  <c r="L104" i="52"/>
  <c r="H104" i="52" s="1"/>
  <c r="G83" i="52"/>
  <c r="L83" i="52"/>
  <c r="H83" i="52" s="1"/>
  <c r="G24" i="52"/>
  <c r="L24" i="52"/>
  <c r="H24" i="52" s="1"/>
  <c r="G95" i="52"/>
  <c r="L95" i="52"/>
  <c r="H95" i="52" s="1"/>
  <c r="G33" i="52"/>
  <c r="L33" i="52"/>
  <c r="H33" i="52" s="1"/>
  <c r="G43" i="52"/>
  <c r="L43" i="52"/>
  <c r="G77" i="52"/>
  <c r="L77" i="52"/>
  <c r="H77" i="52" s="1"/>
  <c r="G56" i="52"/>
  <c r="L56" i="52"/>
  <c r="G36" i="52"/>
  <c r="L36" i="52"/>
  <c r="H36" i="52" s="1"/>
  <c r="G119" i="52"/>
  <c r="L119" i="52"/>
  <c r="H119" i="52" s="1"/>
  <c r="G64" i="52"/>
  <c r="L64" i="52"/>
  <c r="H64" i="52" s="1"/>
  <c r="G18" i="52"/>
  <c r="L18" i="52"/>
  <c r="H18" i="52" s="1"/>
  <c r="G44" i="52"/>
  <c r="L44" i="52"/>
  <c r="H44" i="52" s="1"/>
  <c r="G91" i="52"/>
  <c r="L91" i="52"/>
  <c r="G37" i="52"/>
  <c r="L37" i="52"/>
  <c r="H37" i="52" s="1"/>
  <c r="G103" i="52"/>
  <c r="L103" i="52"/>
  <c r="H103" i="52" s="1"/>
  <c r="G25" i="52"/>
  <c r="L25" i="52"/>
  <c r="H25" i="52" s="1"/>
  <c r="G101" i="52"/>
  <c r="L101" i="52"/>
  <c r="H101" i="52" s="1"/>
  <c r="H55" i="60"/>
  <c r="G65" i="60"/>
  <c r="K66" i="61"/>
  <c r="L66" i="61" s="1"/>
  <c r="H78" i="61"/>
  <c r="K24" i="62"/>
  <c r="L24" i="62" s="1"/>
  <c r="G22" i="61"/>
  <c r="H76" i="60"/>
  <c r="H83" i="60"/>
  <c r="K25" i="62"/>
  <c r="L25" i="62" s="1"/>
  <c r="G23" i="61"/>
  <c r="K41" i="62"/>
  <c r="L41" i="62" s="1"/>
  <c r="G39" i="61"/>
  <c r="G33" i="61"/>
  <c r="K35" i="62"/>
  <c r="L35" i="62" s="1"/>
  <c r="G79" i="60"/>
  <c r="K80" i="61"/>
  <c r="L80" i="61" s="1"/>
  <c r="H79" i="36"/>
  <c r="K100" i="62"/>
  <c r="L100" i="62" s="1"/>
  <c r="G98" i="61"/>
  <c r="H54" i="61"/>
  <c r="H98" i="36"/>
  <c r="H99" i="52"/>
  <c r="H39" i="36"/>
  <c r="K92" i="61"/>
  <c r="L92" i="61" s="1"/>
  <c r="G91" i="60"/>
  <c r="K102" i="61"/>
  <c r="L102" i="61" s="1"/>
  <c r="G101" i="60"/>
  <c r="H93" i="52"/>
  <c r="H92" i="36"/>
  <c r="H97" i="60"/>
  <c r="G61" i="61"/>
  <c r="K63" i="62"/>
  <c r="L63" i="62" s="1"/>
  <c r="H45" i="61"/>
  <c r="I91" i="41"/>
  <c r="G87" i="36"/>
  <c r="K88" i="52"/>
  <c r="G103" i="61"/>
  <c r="K105" i="62"/>
  <c r="L105" i="62" s="1"/>
  <c r="G25" i="61"/>
  <c r="K27" i="62"/>
  <c r="L27" i="62" s="1"/>
  <c r="K50" i="52"/>
  <c r="G49" i="36"/>
  <c r="H107" i="61"/>
  <c r="H47" i="61"/>
  <c r="K42" i="61"/>
  <c r="L42" i="61" s="1"/>
  <c r="G41" i="60"/>
  <c r="G19" i="61"/>
  <c r="K21" i="62"/>
  <c r="L21" i="62" s="1"/>
  <c r="K69" i="62"/>
  <c r="L69" i="62" s="1"/>
  <c r="G67" i="61"/>
  <c r="K121" i="62"/>
  <c r="L121" i="62" s="1"/>
  <c r="G119" i="61"/>
  <c r="H40" i="60"/>
  <c r="H41" i="36"/>
  <c r="G69" i="36"/>
  <c r="K70" i="52"/>
  <c r="H96" i="36"/>
  <c r="H97" i="52"/>
  <c r="G89" i="60"/>
  <c r="K90" i="61"/>
  <c r="L90" i="61" s="1"/>
  <c r="H52" i="61"/>
  <c r="G81" i="60"/>
  <c r="K82" i="61"/>
  <c r="L82" i="61" s="1"/>
  <c r="H34" i="61"/>
  <c r="H95" i="60"/>
  <c r="H36" i="61"/>
  <c r="H25" i="61"/>
  <c r="H76" i="52"/>
  <c r="H75" i="36"/>
  <c r="K93" i="62"/>
  <c r="L93" i="62" s="1"/>
  <c r="G91" i="61"/>
  <c r="H87" i="36"/>
  <c r="K84" i="52"/>
  <c r="G83" i="36"/>
  <c r="K39" i="62"/>
  <c r="L39" i="62" s="1"/>
  <c r="G37" i="61"/>
  <c r="K101" i="62"/>
  <c r="L101" i="62" s="1"/>
  <c r="G99" i="61"/>
  <c r="K95" i="62"/>
  <c r="L95" i="62" s="1"/>
  <c r="G93" i="61"/>
  <c r="K51" i="62"/>
  <c r="L51" i="62" s="1"/>
  <c r="G49" i="61"/>
  <c r="H76" i="36"/>
  <c r="H101" i="60"/>
  <c r="K32" i="62"/>
  <c r="L32" i="62" s="1"/>
  <c r="G30" i="61"/>
  <c r="G78" i="61"/>
  <c r="K80" i="62"/>
  <c r="L80" i="62" s="1"/>
  <c r="G74" i="61"/>
  <c r="K76" i="62"/>
  <c r="L76" i="62" s="1"/>
  <c r="K110" i="62"/>
  <c r="L110" i="62" s="1"/>
  <c r="G108" i="61"/>
  <c r="K46" i="62"/>
  <c r="L46" i="62" s="1"/>
  <c r="G44" i="61"/>
  <c r="G60" i="61"/>
  <c r="K62" i="62"/>
  <c r="L62" i="62" s="1"/>
  <c r="H69" i="36"/>
  <c r="K80" i="52"/>
  <c r="G79" i="36"/>
  <c r="H79" i="60"/>
  <c r="K67" i="62"/>
  <c r="L67" i="62" s="1"/>
  <c r="G65" i="61"/>
  <c r="H23" i="61"/>
  <c r="G73" i="61"/>
  <c r="K75" i="62"/>
  <c r="L75" i="62" s="1"/>
  <c r="G94" i="61"/>
  <c r="K96" i="62"/>
  <c r="L96" i="62" s="1"/>
  <c r="G35" i="61"/>
  <c r="K37" i="62"/>
  <c r="L37" i="62" s="1"/>
  <c r="K89" i="61"/>
  <c r="L89" i="61" s="1"/>
  <c r="H89" i="61" s="1"/>
  <c r="G88" i="60"/>
  <c r="K40" i="62"/>
  <c r="L40" i="62" s="1"/>
  <c r="G38" i="61"/>
  <c r="H119" i="61"/>
  <c r="G107" i="61"/>
  <c r="K109" i="62"/>
  <c r="L109" i="62" s="1"/>
  <c r="G67" i="36"/>
  <c r="K68" i="52"/>
  <c r="H32" i="61"/>
  <c r="H74" i="60"/>
  <c r="H86" i="61"/>
  <c r="H72" i="61"/>
  <c r="H87" i="61"/>
  <c r="H33" i="61"/>
  <c r="K34" i="62"/>
  <c r="L34" i="62" s="1"/>
  <c r="G32" i="61"/>
  <c r="H63" i="61"/>
  <c r="H81" i="60"/>
  <c r="G74" i="36"/>
  <c r="K73" i="52"/>
  <c r="H103" i="61"/>
  <c r="H54" i="60"/>
  <c r="K97" i="62"/>
  <c r="L97" i="62" s="1"/>
  <c r="G95" i="61"/>
  <c r="H91" i="36"/>
  <c r="H40" i="36"/>
  <c r="G63" i="61"/>
  <c r="K65" i="62"/>
  <c r="L65" i="62" s="1"/>
  <c r="H18" i="61"/>
  <c r="K70" i="61"/>
  <c r="L70" i="61" s="1"/>
  <c r="G69" i="60"/>
  <c r="H35" i="61"/>
  <c r="H89" i="60"/>
  <c r="K82" i="52"/>
  <c r="G81" i="36"/>
  <c r="G27" i="36"/>
  <c r="K28" i="52"/>
  <c r="K66" i="62"/>
  <c r="L66" i="62" s="1"/>
  <c r="G64" i="61"/>
  <c r="G79" i="61"/>
  <c r="K81" i="62"/>
  <c r="L81" i="62" s="1"/>
  <c r="H67" i="60"/>
  <c r="H71" i="61"/>
  <c r="H31" i="61"/>
  <c r="H90" i="36"/>
  <c r="H91" i="52"/>
  <c r="G51" i="61"/>
  <c r="K53" i="62"/>
  <c r="L53" i="62" s="1"/>
  <c r="K66" i="52"/>
  <c r="G65" i="36"/>
  <c r="G69" i="61"/>
  <c r="K71" i="62"/>
  <c r="L71" i="62" s="1"/>
  <c r="H75" i="60"/>
  <c r="H87" i="60"/>
  <c r="G83" i="60"/>
  <c r="K84" i="61"/>
  <c r="L84" i="61" s="1"/>
  <c r="G87" i="61"/>
  <c r="K89" i="62"/>
  <c r="L89" i="62" s="1"/>
  <c r="G55" i="61"/>
  <c r="K57" i="62"/>
  <c r="L57" i="62" s="1"/>
  <c r="K26" i="62"/>
  <c r="L26" i="62" s="1"/>
  <c r="G24" i="61"/>
  <c r="G25" i="36"/>
  <c r="K26" i="52"/>
  <c r="H69" i="60"/>
  <c r="H58" i="61"/>
  <c r="G72" i="61"/>
  <c r="K74" i="62"/>
  <c r="L74" i="62" s="1"/>
  <c r="G34" i="61"/>
  <c r="K36" i="62"/>
  <c r="L36" i="62" s="1"/>
  <c r="H29" i="61"/>
  <c r="G83" i="61"/>
  <c r="K85" i="62"/>
  <c r="L85" i="62" s="1"/>
  <c r="G86" i="61"/>
  <c r="K88" i="62"/>
  <c r="L88" i="62" s="1"/>
  <c r="G95" i="60"/>
  <c r="K96" i="61"/>
  <c r="L96" i="61" s="1"/>
  <c r="H98" i="60"/>
  <c r="H24" i="61"/>
  <c r="H81" i="61"/>
  <c r="G101" i="61"/>
  <c r="K103" i="62"/>
  <c r="L103" i="62" s="1"/>
  <c r="H30" i="61"/>
  <c r="G88" i="36"/>
  <c r="K89" i="52"/>
  <c r="K22" i="62"/>
  <c r="L22" i="62" s="1"/>
  <c r="G20" i="61"/>
  <c r="G26" i="36"/>
  <c r="K27" i="52"/>
  <c r="H92" i="60"/>
  <c r="H57" i="61"/>
  <c r="H60" i="61"/>
  <c r="H97" i="36"/>
  <c r="G54" i="61"/>
  <c r="K56" i="62"/>
  <c r="L56" i="62" s="1"/>
  <c r="K59" i="62"/>
  <c r="L59" i="62" s="1"/>
  <c r="G57" i="61"/>
  <c r="H79" i="61"/>
  <c r="H22" i="61"/>
  <c r="K108" i="62"/>
  <c r="L108" i="62" s="1"/>
  <c r="G106" i="61"/>
  <c r="H73" i="61"/>
  <c r="H83" i="61"/>
  <c r="H65" i="36"/>
  <c r="K78" i="62"/>
  <c r="L78" i="62" s="1"/>
  <c r="G76" i="61"/>
  <c r="H38" i="61"/>
  <c r="G71" i="61"/>
  <c r="K73" i="62"/>
  <c r="L73" i="62" s="1"/>
  <c r="H19" i="61"/>
  <c r="K60" i="62"/>
  <c r="L60" i="62" s="1"/>
  <c r="G58" i="61"/>
  <c r="G74" i="60"/>
  <c r="K75" i="61"/>
  <c r="L75" i="61" s="1"/>
  <c r="H42" i="60"/>
  <c r="K48" i="52"/>
  <c r="G47" i="36"/>
  <c r="H54" i="36"/>
  <c r="H55" i="52"/>
  <c r="H91" i="60"/>
  <c r="G77" i="61"/>
  <c r="K79" i="62"/>
  <c r="L79" i="62" s="1"/>
  <c r="K83" i="62"/>
  <c r="L83" i="62" s="1"/>
  <c r="G81" i="61"/>
  <c r="H46" i="61"/>
  <c r="H26" i="61"/>
  <c r="H74" i="61"/>
  <c r="K49" i="62"/>
  <c r="L49" i="62" s="1"/>
  <c r="G47" i="61"/>
  <c r="H21" i="61"/>
  <c r="H61" i="61"/>
  <c r="K20" i="62"/>
  <c r="L20" i="62" s="1"/>
  <c r="G18" i="61"/>
  <c r="H67" i="36"/>
  <c r="H104" i="61"/>
  <c r="G40" i="61"/>
  <c r="K42" i="62"/>
  <c r="L42" i="62" s="1"/>
  <c r="G105" i="61"/>
  <c r="K107" i="62"/>
  <c r="L107" i="62" s="1"/>
  <c r="H56" i="52"/>
  <c r="H55" i="36"/>
  <c r="H90" i="60"/>
  <c r="G45" i="61"/>
  <c r="K47" i="62"/>
  <c r="L47" i="62" s="1"/>
  <c r="I97" i="41"/>
  <c r="H53" i="61"/>
  <c r="G100" i="61"/>
  <c r="K102" i="62"/>
  <c r="L102" i="62" s="1"/>
  <c r="K58" i="62"/>
  <c r="L58" i="62" s="1"/>
  <c r="G56" i="61"/>
  <c r="H108" i="61"/>
  <c r="H101" i="36"/>
  <c r="H95" i="61"/>
  <c r="K61" i="62"/>
  <c r="L61" i="62" s="1"/>
  <c r="G59" i="61"/>
  <c r="H37" i="61"/>
  <c r="G104" i="61"/>
  <c r="K106" i="62"/>
  <c r="L106" i="62" s="1"/>
  <c r="H83" i="36"/>
  <c r="G25" i="60"/>
  <c r="K26" i="61"/>
  <c r="L26" i="61" s="1"/>
  <c r="H20" i="61"/>
  <c r="K96" i="52"/>
  <c r="G95" i="36"/>
  <c r="H105" i="61"/>
  <c r="H39" i="60"/>
  <c r="G91" i="36"/>
  <c r="K92" i="52"/>
  <c r="K102" i="52"/>
  <c r="G101" i="36"/>
  <c r="G26" i="60"/>
  <c r="K27" i="61"/>
  <c r="L27" i="61" s="1"/>
  <c r="H27" i="61" s="1"/>
  <c r="G41" i="61"/>
  <c r="K43" i="62"/>
  <c r="L43" i="62" s="1"/>
  <c r="K48" i="62"/>
  <c r="L48" i="62" s="1"/>
  <c r="G46" i="61"/>
  <c r="G67" i="60"/>
  <c r="K68" i="61"/>
  <c r="L68" i="61" s="1"/>
  <c r="H106" i="61"/>
  <c r="H59" i="61"/>
  <c r="H49" i="61"/>
  <c r="H74" i="36"/>
  <c r="K23" i="62"/>
  <c r="L23" i="62" s="1"/>
  <c r="G21" i="61"/>
  <c r="G87" i="60"/>
  <c r="K88" i="61"/>
  <c r="L88" i="61" s="1"/>
  <c r="G29" i="61"/>
  <c r="K31" i="62"/>
  <c r="L31" i="62" s="1"/>
  <c r="K64" i="62"/>
  <c r="L64" i="62" s="1"/>
  <c r="G62" i="61"/>
  <c r="H65" i="60"/>
  <c r="G49" i="60"/>
  <c r="K50" i="61"/>
  <c r="L50" i="61" s="1"/>
  <c r="H50" i="61" s="1"/>
  <c r="H81" i="36"/>
  <c r="H65" i="61"/>
  <c r="H42" i="36"/>
  <c r="H43" i="52"/>
  <c r="K38" i="62"/>
  <c r="L38" i="62" s="1"/>
  <c r="G36" i="61"/>
  <c r="G41" i="36"/>
  <c r="K42" i="52"/>
  <c r="K48" i="61"/>
  <c r="L48" i="61" s="1"/>
  <c r="H48" i="61" s="1"/>
  <c r="G47" i="60"/>
  <c r="H67" i="61"/>
  <c r="H41" i="60"/>
  <c r="H44" i="61"/>
  <c r="H96" i="60"/>
  <c r="G89" i="36"/>
  <c r="K90" i="52"/>
  <c r="H89" i="36"/>
  <c r="G27" i="60"/>
  <c r="K28" i="61"/>
  <c r="L28" i="61" s="1"/>
  <c r="H28" i="61" s="1"/>
  <c r="H85" i="61"/>
  <c r="K33" i="62"/>
  <c r="L33" i="62" s="1"/>
  <c r="G31" i="61"/>
  <c r="G43" i="61"/>
  <c r="K45" i="62"/>
  <c r="L45" i="62" s="1"/>
  <c r="H69" i="61"/>
  <c r="K99" i="62"/>
  <c r="L99" i="62" s="1"/>
  <c r="G97" i="61"/>
  <c r="G52" i="61"/>
  <c r="K54" i="62"/>
  <c r="L54" i="62" s="1"/>
  <c r="G85" i="61"/>
  <c r="K87" i="62"/>
  <c r="L87" i="62" s="1"/>
  <c r="K55" i="62"/>
  <c r="L55" i="62" s="1"/>
  <c r="G53" i="61"/>
  <c r="H51" i="61"/>
  <c r="H64" i="61"/>
  <c r="H101" i="61"/>
  <c r="H62" i="61"/>
  <c r="H95" i="36"/>
  <c r="H39" i="61"/>
  <c r="G66" i="52" l="1"/>
  <c r="L66" i="52"/>
  <c r="H66" i="52" s="1"/>
  <c r="G82" i="52"/>
  <c r="L82" i="52"/>
  <c r="H82" i="52" s="1"/>
  <c r="G68" i="52"/>
  <c r="L68" i="52"/>
  <c r="H68" i="52" s="1"/>
  <c r="G102" i="52"/>
  <c r="L102" i="52"/>
  <c r="H102" i="52" s="1"/>
  <c r="G48" i="52"/>
  <c r="L48" i="52"/>
  <c r="H48" i="52" s="1"/>
  <c r="G28" i="52"/>
  <c r="L28" i="52"/>
  <c r="H28" i="52" s="1"/>
  <c r="G26" i="52"/>
  <c r="L26" i="52"/>
  <c r="H26" i="52" s="1"/>
  <c r="G80" i="52"/>
  <c r="L80" i="52"/>
  <c r="H80" i="52" s="1"/>
  <c r="G84" i="52"/>
  <c r="L84" i="52"/>
  <c r="H84" i="52" s="1"/>
  <c r="G88" i="52"/>
  <c r="L88" i="52"/>
  <c r="H88" i="52" s="1"/>
  <c r="G92" i="52"/>
  <c r="L92" i="52"/>
  <c r="H92" i="52" s="1"/>
  <c r="G27" i="52"/>
  <c r="L27" i="52"/>
  <c r="H27" i="52" s="1"/>
  <c r="G89" i="52"/>
  <c r="L89" i="52"/>
  <c r="H89" i="52" s="1"/>
  <c r="G70" i="52"/>
  <c r="L70" i="52"/>
  <c r="H70" i="52" s="1"/>
  <c r="G73" i="52"/>
  <c r="L73" i="52"/>
  <c r="H73" i="52" s="1"/>
  <c r="G90" i="52"/>
  <c r="L90" i="52"/>
  <c r="H90" i="52" s="1"/>
  <c r="G42" i="52"/>
  <c r="L42" i="52"/>
  <c r="H42" i="52" s="1"/>
  <c r="G96" i="52"/>
  <c r="L96" i="52"/>
  <c r="H96" i="52" s="1"/>
  <c r="G50" i="52"/>
  <c r="L50" i="52"/>
  <c r="H50" i="52" s="1"/>
  <c r="L85" i="65"/>
  <c r="H85" i="65" s="1"/>
  <c r="H87" i="62"/>
  <c r="L65" i="65"/>
  <c r="H65" i="65" s="1"/>
  <c r="H67" i="62"/>
  <c r="L62" i="65"/>
  <c r="H62" i="65" s="1"/>
  <c r="H64" i="62"/>
  <c r="K30" i="62"/>
  <c r="L30" i="62" s="1"/>
  <c r="L28" i="65" s="1"/>
  <c r="H28" i="65" s="1"/>
  <c r="G28" i="61"/>
  <c r="L51" i="65"/>
  <c r="H51" i="65" s="1"/>
  <c r="H53" i="62"/>
  <c r="K85" i="65"/>
  <c r="G85" i="65" s="1"/>
  <c r="G87" i="62"/>
  <c r="K43" i="65"/>
  <c r="G43" i="65" s="1"/>
  <c r="G45" i="62"/>
  <c r="H97" i="61"/>
  <c r="H42" i="61"/>
  <c r="K52" i="62"/>
  <c r="L52" i="62" s="1"/>
  <c r="G50" i="61"/>
  <c r="K90" i="62"/>
  <c r="L90" i="62" s="1"/>
  <c r="G88" i="61"/>
  <c r="G68" i="61"/>
  <c r="K70" i="62"/>
  <c r="L70" i="62" s="1"/>
  <c r="K41" i="65"/>
  <c r="G41" i="65" s="1"/>
  <c r="G43" i="62"/>
  <c r="K28" i="62"/>
  <c r="L28" i="62" s="1"/>
  <c r="G26" i="61"/>
  <c r="K104" i="65"/>
  <c r="G104" i="65" s="1"/>
  <c r="G106" i="62"/>
  <c r="H100" i="52"/>
  <c r="H99" i="36"/>
  <c r="H91" i="61"/>
  <c r="K18" i="65"/>
  <c r="G18" i="65" s="1"/>
  <c r="G20" i="62"/>
  <c r="L21" i="65"/>
  <c r="H21" i="65" s="1"/>
  <c r="H23" i="62"/>
  <c r="L74" i="65"/>
  <c r="H74" i="65" s="1"/>
  <c r="H76" i="62"/>
  <c r="H43" i="61"/>
  <c r="K58" i="65"/>
  <c r="G58" i="65" s="1"/>
  <c r="G60" i="62"/>
  <c r="K76" i="65"/>
  <c r="G76" i="65" s="1"/>
  <c r="G78" i="62"/>
  <c r="L83" i="65"/>
  <c r="H83" i="65" s="1"/>
  <c r="H85" i="62"/>
  <c r="G108" i="62"/>
  <c r="K106" i="65"/>
  <c r="G106" i="65" s="1"/>
  <c r="L79" i="65"/>
  <c r="H79" i="65" s="1"/>
  <c r="H81" i="62"/>
  <c r="H62" i="62"/>
  <c r="L60" i="65"/>
  <c r="H60" i="65" s="1"/>
  <c r="H93" i="61"/>
  <c r="K20" i="65"/>
  <c r="G20" i="65" s="1"/>
  <c r="G22" i="62"/>
  <c r="H32" i="62"/>
  <c r="L30" i="65"/>
  <c r="H30" i="65" s="1"/>
  <c r="H99" i="61"/>
  <c r="L29" i="65"/>
  <c r="H29" i="65" s="1"/>
  <c r="H31" i="62"/>
  <c r="H30" i="62"/>
  <c r="L31" i="65"/>
  <c r="H31" i="65" s="1"/>
  <c r="H33" i="62"/>
  <c r="H68" i="61"/>
  <c r="G70" i="61"/>
  <c r="K72" i="62"/>
  <c r="L72" i="62" s="1"/>
  <c r="H55" i="61"/>
  <c r="L63" i="65"/>
  <c r="H63" i="65" s="1"/>
  <c r="H65" i="62"/>
  <c r="L72" i="65"/>
  <c r="H72" i="65" s="1"/>
  <c r="H74" i="62"/>
  <c r="H75" i="61"/>
  <c r="G89" i="61"/>
  <c r="K91" i="62"/>
  <c r="L91" i="62" s="1"/>
  <c r="L89" i="65" s="1"/>
  <c r="H89" i="65" s="1"/>
  <c r="H25" i="62"/>
  <c r="L23" i="65"/>
  <c r="H23" i="65" s="1"/>
  <c r="H80" i="61"/>
  <c r="G46" i="62"/>
  <c r="K44" i="65"/>
  <c r="G44" i="65" s="1"/>
  <c r="H102" i="61"/>
  <c r="G51" i="62"/>
  <c r="K49" i="65"/>
  <c r="G49" i="65" s="1"/>
  <c r="G101" i="62"/>
  <c r="K99" i="65"/>
  <c r="G99" i="65" s="1"/>
  <c r="G93" i="62"/>
  <c r="K91" i="65"/>
  <c r="G91" i="65" s="1"/>
  <c r="L25" i="65"/>
  <c r="H25" i="65" s="1"/>
  <c r="H27" i="62"/>
  <c r="H96" i="61"/>
  <c r="H41" i="61"/>
  <c r="K67" i="65"/>
  <c r="G67" i="65" s="1"/>
  <c r="G69" i="62"/>
  <c r="G42" i="61"/>
  <c r="K44" i="62"/>
  <c r="L44" i="62" s="1"/>
  <c r="H93" i="60"/>
  <c r="G63" i="62"/>
  <c r="K61" i="65"/>
  <c r="G61" i="65" s="1"/>
  <c r="G80" i="61"/>
  <c r="K82" i="62"/>
  <c r="L82" i="62" s="1"/>
  <c r="K68" i="62"/>
  <c r="L68" i="62" s="1"/>
  <c r="G66" i="61"/>
  <c r="G38" i="62"/>
  <c r="K36" i="65"/>
  <c r="G36" i="65" s="1"/>
  <c r="G64" i="62"/>
  <c r="K62" i="65"/>
  <c r="G62" i="65" s="1"/>
  <c r="L59" i="65"/>
  <c r="H59" i="65" s="1"/>
  <c r="H61" i="62"/>
  <c r="H40" i="61"/>
  <c r="K59" i="65"/>
  <c r="G59" i="65" s="1"/>
  <c r="G61" i="62"/>
  <c r="K56" i="65"/>
  <c r="G56" i="65" s="1"/>
  <c r="G58" i="62"/>
  <c r="L53" i="65"/>
  <c r="H53" i="65" s="1"/>
  <c r="H55" i="62"/>
  <c r="G47" i="62"/>
  <c r="K45" i="65"/>
  <c r="G45" i="65" s="1"/>
  <c r="G42" i="62"/>
  <c r="K40" i="65"/>
  <c r="G40" i="65" s="1"/>
  <c r="L26" i="65"/>
  <c r="H26" i="65" s="1"/>
  <c r="H28" i="62"/>
  <c r="K77" i="62"/>
  <c r="L77" i="62" s="1"/>
  <c r="G75" i="61"/>
  <c r="L19" i="65"/>
  <c r="H19" i="65" s="1"/>
  <c r="H21" i="62"/>
  <c r="G103" i="62"/>
  <c r="K101" i="65"/>
  <c r="G101" i="65" s="1"/>
  <c r="G96" i="61"/>
  <c r="K98" i="62"/>
  <c r="L98" i="62" s="1"/>
  <c r="G85" i="62"/>
  <c r="K83" i="65"/>
  <c r="G83" i="65" s="1"/>
  <c r="K34" i="65"/>
  <c r="G34" i="65" s="1"/>
  <c r="G36" i="62"/>
  <c r="H60" i="62"/>
  <c r="L58" i="65"/>
  <c r="H58" i="65" s="1"/>
  <c r="K87" i="65"/>
  <c r="G87" i="65" s="1"/>
  <c r="G89" i="62"/>
  <c r="K86" i="62"/>
  <c r="L86" i="62" s="1"/>
  <c r="G84" i="61"/>
  <c r="H73" i="62"/>
  <c r="L71" i="65"/>
  <c r="H71" i="65" s="1"/>
  <c r="L35" i="65"/>
  <c r="H35" i="65" s="1"/>
  <c r="H37" i="62"/>
  <c r="H82" i="61"/>
  <c r="L32" i="65"/>
  <c r="H32" i="65" s="1"/>
  <c r="H34" i="62"/>
  <c r="K107" i="65"/>
  <c r="G107" i="65" s="1"/>
  <c r="G109" i="62"/>
  <c r="G37" i="62"/>
  <c r="K35" i="65"/>
  <c r="G35" i="65" s="1"/>
  <c r="K73" i="65"/>
  <c r="G73" i="65" s="1"/>
  <c r="G75" i="62"/>
  <c r="K60" i="65"/>
  <c r="G60" i="65" s="1"/>
  <c r="G62" i="62"/>
  <c r="K74" i="65"/>
  <c r="G74" i="65" s="1"/>
  <c r="G76" i="62"/>
  <c r="K19" i="65"/>
  <c r="G19" i="65" s="1"/>
  <c r="G21" i="62"/>
  <c r="G27" i="62"/>
  <c r="K25" i="65"/>
  <c r="G25" i="65" s="1"/>
  <c r="H93" i="36"/>
  <c r="H94" i="52"/>
  <c r="K94" i="62"/>
  <c r="L94" i="62" s="1"/>
  <c r="G92" i="61"/>
  <c r="K98" i="65"/>
  <c r="G98" i="65" s="1"/>
  <c r="G100" i="62"/>
  <c r="G41" i="62"/>
  <c r="K39" i="65"/>
  <c r="G39" i="65" s="1"/>
  <c r="H84" i="61"/>
  <c r="K22" i="65"/>
  <c r="G22" i="65" s="1"/>
  <c r="G24" i="62"/>
  <c r="L101" i="65"/>
  <c r="H101" i="65" s="1"/>
  <c r="H103" i="62"/>
  <c r="K50" i="62"/>
  <c r="L50" i="62" s="1"/>
  <c r="L48" i="65" s="1"/>
  <c r="H48" i="65" s="1"/>
  <c r="G48" i="61"/>
  <c r="H66" i="61"/>
  <c r="G27" i="61"/>
  <c r="K29" i="62"/>
  <c r="L29" i="62" s="1"/>
  <c r="H29" i="62" s="1"/>
  <c r="K100" i="65"/>
  <c r="G100" i="65" s="1"/>
  <c r="G102" i="62"/>
  <c r="L61" i="65"/>
  <c r="H61" i="65" s="1"/>
  <c r="H63" i="62"/>
  <c r="G49" i="62"/>
  <c r="K47" i="65"/>
  <c r="G47" i="65" s="1"/>
  <c r="K81" i="65"/>
  <c r="G81" i="65" s="1"/>
  <c r="G83" i="62"/>
  <c r="L38" i="65"/>
  <c r="H38" i="65" s="1"/>
  <c r="H40" i="62"/>
  <c r="L73" i="65"/>
  <c r="H73" i="65" s="1"/>
  <c r="H75" i="62"/>
  <c r="H24" i="62"/>
  <c r="L22" i="65"/>
  <c r="H22" i="65" s="1"/>
  <c r="G59" i="62"/>
  <c r="K57" i="65"/>
  <c r="G57" i="65" s="1"/>
  <c r="L57" i="65"/>
  <c r="H57" i="65" s="1"/>
  <c r="H59" i="62"/>
  <c r="L24" i="65"/>
  <c r="H24" i="65" s="1"/>
  <c r="H26" i="62"/>
  <c r="H70" i="61"/>
  <c r="K24" i="65"/>
  <c r="G24" i="65" s="1"/>
  <c r="G26" i="62"/>
  <c r="H76" i="61"/>
  <c r="L27" i="65"/>
  <c r="H27" i="65" s="1"/>
  <c r="K64" i="65"/>
  <c r="G64" i="65" s="1"/>
  <c r="G66" i="62"/>
  <c r="L18" i="65"/>
  <c r="H18" i="65" s="1"/>
  <c r="H20" i="62"/>
  <c r="K95" i="65"/>
  <c r="G95" i="65" s="1"/>
  <c r="G97" i="62"/>
  <c r="L103" i="65"/>
  <c r="H103" i="65" s="1"/>
  <c r="H105" i="62"/>
  <c r="K32" i="65"/>
  <c r="G32" i="65" s="1"/>
  <c r="G34" i="62"/>
  <c r="L87" i="65"/>
  <c r="H87" i="65" s="1"/>
  <c r="H89" i="62"/>
  <c r="L86" i="65"/>
  <c r="H86" i="65" s="1"/>
  <c r="H88" i="62"/>
  <c r="G40" i="62"/>
  <c r="K38" i="65"/>
  <c r="G38" i="65" s="1"/>
  <c r="G67" i="62"/>
  <c r="K65" i="65"/>
  <c r="G65" i="65" s="1"/>
  <c r="G110" i="62"/>
  <c r="K108" i="65"/>
  <c r="G108" i="65" s="1"/>
  <c r="K30" i="65"/>
  <c r="G30" i="65" s="1"/>
  <c r="G32" i="62"/>
  <c r="K93" i="65"/>
  <c r="G93" i="65" s="1"/>
  <c r="G95" i="62"/>
  <c r="K37" i="65"/>
  <c r="G37" i="65" s="1"/>
  <c r="G39" i="62"/>
  <c r="L36" i="65"/>
  <c r="H36" i="65" s="1"/>
  <c r="H38" i="62"/>
  <c r="L34" i="65"/>
  <c r="H34" i="65" s="1"/>
  <c r="H36" i="62"/>
  <c r="L52" i="65"/>
  <c r="H52" i="65" s="1"/>
  <c r="H54" i="62"/>
  <c r="K119" i="65"/>
  <c r="G119" i="65" s="1"/>
  <c r="G121" i="62"/>
  <c r="L47" i="65"/>
  <c r="H47" i="65" s="1"/>
  <c r="H49" i="62"/>
  <c r="L107" i="65"/>
  <c r="H107" i="65" s="1"/>
  <c r="H109" i="62"/>
  <c r="L45" i="65"/>
  <c r="H45" i="65" s="1"/>
  <c r="H47" i="62"/>
  <c r="L54" i="65"/>
  <c r="H54" i="65" s="1"/>
  <c r="H56" i="62"/>
  <c r="G35" i="62"/>
  <c r="K33" i="65"/>
  <c r="G33" i="65" s="1"/>
  <c r="K97" i="65"/>
  <c r="G97" i="65" s="1"/>
  <c r="G99" i="62"/>
  <c r="G54" i="62"/>
  <c r="K52" i="65"/>
  <c r="G52" i="65" s="1"/>
  <c r="K29" i="65"/>
  <c r="G29" i="65" s="1"/>
  <c r="G31" i="62"/>
  <c r="L20" i="65"/>
  <c r="H20" i="65" s="1"/>
  <c r="H22" i="62"/>
  <c r="H92" i="61"/>
  <c r="L39" i="65"/>
  <c r="H39" i="65" s="1"/>
  <c r="H41" i="62"/>
  <c r="L64" i="65"/>
  <c r="H64" i="65" s="1"/>
  <c r="H66" i="62"/>
  <c r="K53" i="65"/>
  <c r="G53" i="65" s="1"/>
  <c r="G55" i="62"/>
  <c r="L69" i="65"/>
  <c r="H69" i="65" s="1"/>
  <c r="H71" i="62"/>
  <c r="K31" i="65"/>
  <c r="G31" i="65" s="1"/>
  <c r="G33" i="62"/>
  <c r="L44" i="65"/>
  <c r="H44" i="65" s="1"/>
  <c r="H46" i="62"/>
  <c r="L67" i="65"/>
  <c r="H67" i="65" s="1"/>
  <c r="H69" i="62"/>
  <c r="K21" i="65"/>
  <c r="G21" i="65" s="1"/>
  <c r="G23" i="62"/>
  <c r="L49" i="65"/>
  <c r="H49" i="65" s="1"/>
  <c r="H51" i="62"/>
  <c r="H108" i="62"/>
  <c r="L106" i="65"/>
  <c r="H106" i="65" s="1"/>
  <c r="K46" i="65"/>
  <c r="G46" i="65" s="1"/>
  <c r="G48" i="62"/>
  <c r="L105" i="65"/>
  <c r="H105" i="65" s="1"/>
  <c r="H107" i="62"/>
  <c r="L37" i="65"/>
  <c r="H37" i="65" s="1"/>
  <c r="H39" i="62"/>
  <c r="L95" i="65"/>
  <c r="H95" i="65" s="1"/>
  <c r="H97" i="62"/>
  <c r="L108" i="65"/>
  <c r="H108" i="65" s="1"/>
  <c r="H110" i="62"/>
  <c r="H99" i="60"/>
  <c r="K105" i="65"/>
  <c r="G105" i="65" s="1"/>
  <c r="G107" i="62"/>
  <c r="L104" i="65"/>
  <c r="H104" i="65" s="1"/>
  <c r="H106" i="62"/>
  <c r="L46" i="65"/>
  <c r="H46" i="65" s="1"/>
  <c r="H48" i="62"/>
  <c r="K77" i="65"/>
  <c r="G77" i="65" s="1"/>
  <c r="G79" i="62"/>
  <c r="K71" i="65"/>
  <c r="G71" i="65" s="1"/>
  <c r="G73" i="62"/>
  <c r="K54" i="65"/>
  <c r="G54" i="65" s="1"/>
  <c r="G56" i="62"/>
  <c r="L81" i="65"/>
  <c r="H81" i="65" s="1"/>
  <c r="H83" i="62"/>
  <c r="K86" i="65"/>
  <c r="G86" i="65" s="1"/>
  <c r="G88" i="62"/>
  <c r="K72" i="65"/>
  <c r="G72" i="65" s="1"/>
  <c r="G74" i="62"/>
  <c r="K55" i="65"/>
  <c r="G55" i="65" s="1"/>
  <c r="G57" i="62"/>
  <c r="H88" i="61"/>
  <c r="G71" i="62"/>
  <c r="K69" i="65"/>
  <c r="G69" i="65" s="1"/>
  <c r="K51" i="65"/>
  <c r="G51" i="65" s="1"/>
  <c r="G53" i="62"/>
  <c r="G81" i="62"/>
  <c r="K79" i="65"/>
  <c r="G79" i="65" s="1"/>
  <c r="H90" i="61"/>
  <c r="G65" i="62"/>
  <c r="K63" i="65"/>
  <c r="G63" i="65" s="1"/>
  <c r="L33" i="65"/>
  <c r="H33" i="65" s="1"/>
  <c r="H35" i="62"/>
  <c r="L119" i="65"/>
  <c r="H119" i="65" s="1"/>
  <c r="H121" i="62"/>
  <c r="G96" i="62"/>
  <c r="K94" i="65"/>
  <c r="G94" i="65" s="1"/>
  <c r="H50" i="62"/>
  <c r="G80" i="62"/>
  <c r="K78" i="65"/>
  <c r="G78" i="65" s="1"/>
  <c r="G82" i="61"/>
  <c r="K84" i="62"/>
  <c r="L84" i="62" s="1"/>
  <c r="G90" i="61"/>
  <c r="K92" i="62"/>
  <c r="L92" i="62" s="1"/>
  <c r="H52" i="62"/>
  <c r="L50" i="65"/>
  <c r="H50" i="65" s="1"/>
  <c r="K103" i="65"/>
  <c r="G103" i="65" s="1"/>
  <c r="G105" i="62"/>
  <c r="H98" i="61"/>
  <c r="K104" i="62"/>
  <c r="L104" i="62" s="1"/>
  <c r="G102" i="61"/>
  <c r="K23" i="65"/>
  <c r="G23" i="65" s="1"/>
  <c r="G25" i="62"/>
  <c r="H77" i="61"/>
  <c r="L78" i="65"/>
  <c r="H78" i="65" s="1"/>
  <c r="H80" i="62"/>
  <c r="H56" i="61"/>
  <c r="H91" i="62" l="1"/>
  <c r="L56" i="65"/>
  <c r="H56" i="65" s="1"/>
  <c r="H58" i="62"/>
  <c r="H100" i="61"/>
  <c r="G92" i="62"/>
  <c r="K90" i="65"/>
  <c r="G90" i="65" s="1"/>
  <c r="L88" i="65"/>
  <c r="H88" i="65" s="1"/>
  <c r="H90" i="62"/>
  <c r="G29" i="62"/>
  <c r="K27" i="65"/>
  <c r="G27" i="65" s="1"/>
  <c r="L82" i="65"/>
  <c r="H82" i="65" s="1"/>
  <c r="H84" i="62"/>
  <c r="K96" i="65"/>
  <c r="G96" i="65" s="1"/>
  <c r="G98" i="62"/>
  <c r="K42" i="65"/>
  <c r="G42" i="65" s="1"/>
  <c r="G44" i="62"/>
  <c r="L102" i="65"/>
  <c r="H102" i="65" s="1"/>
  <c r="H104" i="62"/>
  <c r="K89" i="65"/>
  <c r="G89" i="65" s="1"/>
  <c r="G91" i="62"/>
  <c r="K68" i="65"/>
  <c r="G68" i="65" s="1"/>
  <c r="G70" i="62"/>
  <c r="K102" i="65"/>
  <c r="G102" i="65" s="1"/>
  <c r="G104" i="62"/>
  <c r="K48" i="65"/>
  <c r="G48" i="65" s="1"/>
  <c r="G50" i="62"/>
  <c r="K92" i="65"/>
  <c r="G92" i="65" s="1"/>
  <c r="G94" i="62"/>
  <c r="L40" i="65"/>
  <c r="H40" i="65" s="1"/>
  <c r="H42" i="62"/>
  <c r="G68" i="62"/>
  <c r="K66" i="65"/>
  <c r="G66" i="65" s="1"/>
  <c r="L41" i="65"/>
  <c r="H41" i="65" s="1"/>
  <c r="H43" i="62"/>
  <c r="L80" i="65"/>
  <c r="H80" i="65" s="1"/>
  <c r="H82" i="62"/>
  <c r="L55" i="65"/>
  <c r="H55" i="65" s="1"/>
  <c r="H57" i="62"/>
  <c r="L68" i="65"/>
  <c r="H68" i="65" s="1"/>
  <c r="H70" i="62"/>
  <c r="L93" i="65"/>
  <c r="H93" i="65" s="1"/>
  <c r="H95" i="62"/>
  <c r="G28" i="62"/>
  <c r="K26" i="65"/>
  <c r="G26" i="65" s="1"/>
  <c r="K50" i="65"/>
  <c r="G50" i="65" s="1"/>
  <c r="G52" i="62"/>
  <c r="L97" i="65"/>
  <c r="H97" i="65" s="1"/>
  <c r="H99" i="62"/>
  <c r="K28" i="65"/>
  <c r="G28" i="65" s="1"/>
  <c r="G30" i="62"/>
  <c r="G84" i="62"/>
  <c r="K82" i="65"/>
  <c r="G82" i="65" s="1"/>
  <c r="H86" i="62"/>
  <c r="L84" i="65"/>
  <c r="H84" i="65" s="1"/>
  <c r="K80" i="65"/>
  <c r="G80" i="65" s="1"/>
  <c r="G82" i="62"/>
  <c r="K70" i="65"/>
  <c r="G70" i="65" s="1"/>
  <c r="G72" i="62"/>
  <c r="L99" i="65"/>
  <c r="H99" i="65" s="1"/>
  <c r="H101" i="62"/>
  <c r="L43" i="65"/>
  <c r="H43" i="65" s="1"/>
  <c r="H45" i="62"/>
  <c r="L42" i="65"/>
  <c r="H42" i="65" s="1"/>
  <c r="H44" i="62"/>
  <c r="L77" i="65"/>
  <c r="H77" i="65" s="1"/>
  <c r="H79" i="62"/>
  <c r="L90" i="65"/>
  <c r="H90" i="65" s="1"/>
  <c r="H92" i="62"/>
  <c r="L98" i="65"/>
  <c r="H98" i="65" s="1"/>
  <c r="H100" i="62"/>
  <c r="L92" i="65"/>
  <c r="H92" i="65" s="1"/>
  <c r="H94" i="62"/>
  <c r="L76" i="65"/>
  <c r="H76" i="65" s="1"/>
  <c r="H78" i="62"/>
  <c r="L70" i="65"/>
  <c r="H70" i="65" s="1"/>
  <c r="H72" i="62"/>
  <c r="H68" i="62"/>
  <c r="L66" i="65"/>
  <c r="H66" i="65" s="1"/>
  <c r="K84" i="65"/>
  <c r="G84" i="65" s="1"/>
  <c r="G86" i="62"/>
  <c r="K75" i="65"/>
  <c r="G75" i="65" s="1"/>
  <c r="G77" i="62"/>
  <c r="H94" i="61"/>
  <c r="L96" i="65"/>
  <c r="H96" i="65" s="1"/>
  <c r="H98" i="62"/>
  <c r="H77" i="62"/>
  <c r="L75" i="65"/>
  <c r="H75" i="65" s="1"/>
  <c r="L91" i="65"/>
  <c r="H91" i="65" s="1"/>
  <c r="H93" i="62"/>
  <c r="G90" i="62"/>
  <c r="K88" i="65"/>
  <c r="G88" i="65" s="1"/>
  <c r="L100" i="65" l="1"/>
  <c r="H100" i="65" s="1"/>
  <c r="H102" i="62"/>
  <c r="L94" i="65"/>
  <c r="H94" i="65" s="1"/>
  <c r="H96" i="6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 Windows</author>
  </authors>
  <commentList>
    <comment ref="F19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04"/>
          </rPr>
          <t>Пользователь Windows: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<sst xmlns="http://schemas.openxmlformats.org/spreadsheetml/2006/main" count="4382" uniqueCount="386">
  <si>
    <t>№ п/п</t>
  </si>
  <si>
    <t>Вес, (кг)</t>
  </si>
  <si>
    <t>Наименование модуля</t>
  </si>
  <si>
    <t>Обозначение модуля</t>
  </si>
  <si>
    <t>Фасад МДФ:</t>
  </si>
  <si>
    <t>Доступные цвета:</t>
  </si>
  <si>
    <t>Пенал</t>
  </si>
  <si>
    <t>Прайс-лист</t>
  </si>
  <si>
    <t xml:space="preserve">                        </t>
  </si>
  <si>
    <t>Размеры (В*Ш*Г)</t>
  </si>
  <si>
    <t xml:space="preserve"> Шкаф верхний</t>
  </si>
  <si>
    <t>724*200*314</t>
  </si>
  <si>
    <t>Фасад</t>
  </si>
  <si>
    <t>724*300*314</t>
  </si>
  <si>
    <t>724*400*314</t>
  </si>
  <si>
    <t>724*450*314</t>
  </si>
  <si>
    <t>724*500*314</t>
  </si>
  <si>
    <t>724*600*314</t>
  </si>
  <si>
    <t>724*800*314</t>
  </si>
  <si>
    <t>724*600*600</t>
  </si>
  <si>
    <t>724*298*314</t>
  </si>
  <si>
    <t>362*500*314</t>
  </si>
  <si>
    <t>362*600*314</t>
  </si>
  <si>
    <t>Н-200</t>
  </si>
  <si>
    <t>Стол нижний</t>
  </si>
  <si>
    <t>824*200*436</t>
  </si>
  <si>
    <t>Н-300</t>
  </si>
  <si>
    <t>824*300*436</t>
  </si>
  <si>
    <t>Н-400</t>
  </si>
  <si>
    <t>824*400*436</t>
  </si>
  <si>
    <t>Н-400Я</t>
  </si>
  <si>
    <t>Стол нижний с тремя ящиками</t>
  </si>
  <si>
    <t>Н-400ЯС</t>
  </si>
  <si>
    <t>Стол нижний с  ящиком и створкой</t>
  </si>
  <si>
    <t>Н-500</t>
  </si>
  <si>
    <t>824*500*436</t>
  </si>
  <si>
    <t>Н-500Я</t>
  </si>
  <si>
    <t>Н-600</t>
  </si>
  <si>
    <t>824*600*436</t>
  </si>
  <si>
    <t>Н-600Я</t>
  </si>
  <si>
    <t>Н-600ЯС</t>
  </si>
  <si>
    <t>Н-800</t>
  </si>
  <si>
    <t>824*800*436</t>
  </si>
  <si>
    <t>Н-800ЯС</t>
  </si>
  <si>
    <t>М-600</t>
  </si>
  <si>
    <t>Стол под мойку</t>
  </si>
  <si>
    <t>М-800</t>
  </si>
  <si>
    <t>М-1000У</t>
  </si>
  <si>
    <t>Стол под мойку угловой</t>
  </si>
  <si>
    <t>824*1000*436</t>
  </si>
  <si>
    <t>Н-600Д</t>
  </si>
  <si>
    <t>Стол под духовой шкаф</t>
  </si>
  <si>
    <t>Н-300Т</t>
  </si>
  <si>
    <t>Стол нижний торцевой</t>
  </si>
  <si>
    <t>824*300*575</t>
  </si>
  <si>
    <t>П-600</t>
  </si>
  <si>
    <t>2150*600*576</t>
  </si>
  <si>
    <t>ВФП-300</t>
  </si>
  <si>
    <t>Верх Фальшпанель в цвет фасада</t>
  </si>
  <si>
    <t>724*300*16</t>
  </si>
  <si>
    <t>ВФП-100</t>
  </si>
  <si>
    <t>724*100*16</t>
  </si>
  <si>
    <t>НФП-560</t>
  </si>
  <si>
    <t>Низ Фальшпанель в цвет фасада</t>
  </si>
  <si>
    <t>724*560*16</t>
  </si>
  <si>
    <t>НФП-282</t>
  </si>
  <si>
    <t>724*282*16</t>
  </si>
  <si>
    <t>НФП-2050</t>
  </si>
  <si>
    <t xml:space="preserve"> Фальшпанель на пенал в цвет фасада</t>
  </si>
  <si>
    <t>2050*560*16</t>
  </si>
  <si>
    <t>Цоколь</t>
  </si>
  <si>
    <t>В цвет фасада</t>
  </si>
  <si>
    <t>100*2800*16</t>
  </si>
  <si>
    <t>Багет</t>
  </si>
  <si>
    <t>46*2800*100</t>
  </si>
  <si>
    <t>Цена за шт.</t>
  </si>
  <si>
    <t>Ясень Анкор темный</t>
  </si>
  <si>
    <t xml:space="preserve">Планка угловая </t>
  </si>
  <si>
    <t>Т-образная планка</t>
  </si>
  <si>
    <t>Планка торцевая</t>
  </si>
  <si>
    <t>Плинтус для столешницы</t>
  </si>
  <si>
    <t>Угол внутренний</t>
  </si>
  <si>
    <t>Угол наружний</t>
  </si>
  <si>
    <t>Заглушка левая</t>
  </si>
  <si>
    <t>Заглушка правая</t>
  </si>
  <si>
    <t>3м/п</t>
  </si>
  <si>
    <t>Н-400К</t>
  </si>
  <si>
    <t>Стол нижний с двумя ящиками</t>
  </si>
  <si>
    <t>Н-600К</t>
  </si>
  <si>
    <t>Стол нижний с одной створкой</t>
  </si>
  <si>
    <t>Н-600 1 створка</t>
  </si>
  <si>
    <t>Н-800К</t>
  </si>
  <si>
    <t>Н-600П</t>
  </si>
  <si>
    <t>Н-450П</t>
  </si>
  <si>
    <t>720*16*597</t>
  </si>
  <si>
    <t>720*16*447</t>
  </si>
  <si>
    <t>М-600 1 створка</t>
  </si>
  <si>
    <t>Стол под мойку с одной створкой</t>
  </si>
  <si>
    <t>П-600 4Б</t>
  </si>
  <si>
    <t>Пенал четыре больших створки</t>
  </si>
  <si>
    <t>824*200*505</t>
  </si>
  <si>
    <t>Корзина Бутылочница</t>
  </si>
  <si>
    <t>Объем</t>
  </si>
  <si>
    <t xml:space="preserve">Корпус ЛДСП: </t>
  </si>
  <si>
    <t>(возможен распил столешницы в размер)</t>
  </si>
  <si>
    <t>Ручка МЕТАЛЛ</t>
  </si>
  <si>
    <t>Ручка ПЛАСТИК</t>
  </si>
  <si>
    <t xml:space="preserve">Шкаф верхний  </t>
  </si>
  <si>
    <t>724*700*314</t>
  </si>
  <si>
    <t>СМ-700</t>
  </si>
  <si>
    <t>Секция под стиральную машину</t>
  </si>
  <si>
    <t>СМ-700Б</t>
  </si>
  <si>
    <t>Секция под стиральную машину с боковиной</t>
  </si>
  <si>
    <t>Бок-560</t>
  </si>
  <si>
    <t>Стол нижний под бутылочницу</t>
  </si>
  <si>
    <t>В-3009</t>
  </si>
  <si>
    <t>В-4009</t>
  </si>
  <si>
    <t>В-5009</t>
  </si>
  <si>
    <t>В-6009</t>
  </si>
  <si>
    <t>В-6009 1створка</t>
  </si>
  <si>
    <t>В-8009</t>
  </si>
  <si>
    <t>НФП-2250</t>
  </si>
  <si>
    <t>П-6009</t>
  </si>
  <si>
    <t>Фальшпанель на пенал в цвет фасада</t>
  </si>
  <si>
    <t>Капучино Глянец</t>
  </si>
  <si>
    <t>П-600 4</t>
  </si>
  <si>
    <t>Комплект</t>
  </si>
  <si>
    <t>924*300*314</t>
  </si>
  <si>
    <t>924*400*314</t>
  </si>
  <si>
    <t>924*500*314</t>
  </si>
  <si>
    <t>924*600*314</t>
  </si>
  <si>
    <t>924*800*314</t>
  </si>
  <si>
    <t>2350*600*576</t>
  </si>
  <si>
    <t>П-600 Х</t>
  </si>
  <si>
    <t>П-6009 Х</t>
  </si>
  <si>
    <t>Пенал  под встроенный холодильник</t>
  </si>
  <si>
    <t>Пенал четыре  створки</t>
  </si>
  <si>
    <t>2250*560*16</t>
  </si>
  <si>
    <t>Н-400К ВОХ</t>
  </si>
  <si>
    <t>Н-600К ВОХ</t>
  </si>
  <si>
    <t>Н-800К ВОХ</t>
  </si>
  <si>
    <t>Н-400Я ВОХ</t>
  </si>
  <si>
    <t>Н-500Я ВОХ</t>
  </si>
  <si>
    <t>Н-600Я ВОХ</t>
  </si>
  <si>
    <t>Н-400ЯС ВОХ</t>
  </si>
  <si>
    <t>Н-600ЯС ВОХ</t>
  </si>
  <si>
    <t>Н-800ЯС ВОХ</t>
  </si>
  <si>
    <t>924*16*300</t>
  </si>
  <si>
    <t xml:space="preserve">824*16*560    </t>
  </si>
  <si>
    <t xml:space="preserve">824*700*436    </t>
  </si>
  <si>
    <t>Направляющие MentalBox h-80 400</t>
  </si>
  <si>
    <t>Рейлинг круглый 400</t>
  </si>
  <si>
    <t>на один ящик</t>
  </si>
  <si>
    <t>В-6009У</t>
  </si>
  <si>
    <t>ВФП-3009</t>
  </si>
  <si>
    <t>Фасад МДФ с ручками</t>
  </si>
  <si>
    <t>Пепельный Темный</t>
  </si>
  <si>
    <t>Пепельный Светлый</t>
  </si>
  <si>
    <t>Белый снег</t>
  </si>
  <si>
    <t>Лайт Грей Софт</t>
  </si>
  <si>
    <t>Маренго Софт</t>
  </si>
  <si>
    <t>Темно-синий Софт</t>
  </si>
  <si>
    <t>Синхропоры Маус</t>
  </si>
  <si>
    <t>Синхропоры Айсберг</t>
  </si>
  <si>
    <t>Синхропоры Скай</t>
  </si>
  <si>
    <t>Синхропоры Графит</t>
  </si>
  <si>
    <t>Белый</t>
  </si>
  <si>
    <t>Латте</t>
  </si>
  <si>
    <t>Грей</t>
  </si>
  <si>
    <t>924*600*600</t>
  </si>
  <si>
    <t>мдф</t>
  </si>
  <si>
    <t>комплект-2шт</t>
  </si>
  <si>
    <t>Ясень Анкор светлый</t>
  </si>
  <si>
    <t>924*200*314</t>
  </si>
  <si>
    <t>924*450*314</t>
  </si>
  <si>
    <t>Монте белый</t>
  </si>
  <si>
    <t>Торос черный</t>
  </si>
  <si>
    <t>Комплектующие для столешницы:</t>
  </si>
  <si>
    <t>А-300</t>
  </si>
  <si>
    <t>А-400</t>
  </si>
  <si>
    <t>А-450</t>
  </si>
  <si>
    <t>А-500</t>
  </si>
  <si>
    <t>А-600</t>
  </si>
  <si>
    <t>АФ-600У</t>
  </si>
  <si>
    <t>Антресоль</t>
  </si>
  <si>
    <t>300*300*572</t>
  </si>
  <si>
    <t>300*400*572</t>
  </si>
  <si>
    <t>300*450*572</t>
  </si>
  <si>
    <t>300*500*572</t>
  </si>
  <si>
    <t>300*600*572</t>
  </si>
  <si>
    <t>300*466*466</t>
  </si>
  <si>
    <t xml:space="preserve">Фасад </t>
  </si>
  <si>
    <t>В-200</t>
  </si>
  <si>
    <t>В-700</t>
  </si>
  <si>
    <t xml:space="preserve">Шкаф верхний </t>
  </si>
  <si>
    <t>В-300Т</t>
  </si>
  <si>
    <t>В-2009</t>
  </si>
  <si>
    <t>В-300/В-300С</t>
  </si>
  <si>
    <t>В-3009/В-3009С</t>
  </si>
  <si>
    <t>В-400/В-400С</t>
  </si>
  <si>
    <t>В-4009/В-4009С</t>
  </si>
  <si>
    <t>В-450/В-450С</t>
  </si>
  <si>
    <t>В-4509/В-4509С</t>
  </si>
  <si>
    <t>В-500/В-500С</t>
  </si>
  <si>
    <t>В-5009/В-5009С</t>
  </si>
  <si>
    <t>В-500Г/В-500ГС</t>
  </si>
  <si>
    <t>В-600/В-600С/В-600 1Ств</t>
  </si>
  <si>
    <t>В-6009/В-6009С/В-6009 1Ств</t>
  </si>
  <si>
    <t>В-6009У/В-6009УС</t>
  </si>
  <si>
    <t>В-600Г/В-600ГС</t>
  </si>
  <si>
    <t>В-600У/В-600УС</t>
  </si>
  <si>
    <t>В-800/В-800С</t>
  </si>
  <si>
    <t>В-8009/В-8009С</t>
  </si>
  <si>
    <t>М-600/М-600 1Ств</t>
  </si>
  <si>
    <t>Н-600/Н-600 1Ств</t>
  </si>
  <si>
    <t>Цвет столешницы: Антарес</t>
  </si>
  <si>
    <t xml:space="preserve"> В-4509</t>
  </si>
  <si>
    <r>
      <t xml:space="preserve"> </t>
    </r>
    <r>
      <rPr>
        <sz val="7"/>
        <color theme="1"/>
        <rFont val="Arial Cyr"/>
        <charset val="204"/>
      </rPr>
      <t>Шкаф верхний</t>
    </r>
  </si>
  <si>
    <r>
      <t xml:space="preserve"> </t>
    </r>
    <r>
      <rPr>
        <sz val="7"/>
        <rFont val="Arial Cyr"/>
        <charset val="204"/>
      </rPr>
      <t>Шкаф верхний</t>
    </r>
  </si>
  <si>
    <r>
      <t xml:space="preserve"> </t>
    </r>
    <r>
      <rPr>
        <sz val="7"/>
        <rFont val="Arial Cyr"/>
        <charset val="204"/>
      </rPr>
      <t xml:space="preserve">Шкаф верхний </t>
    </r>
  </si>
  <si>
    <r>
      <t xml:space="preserve"> </t>
    </r>
    <r>
      <rPr>
        <sz val="7"/>
        <rFont val="Arial Cyr"/>
        <charset val="204"/>
      </rPr>
      <t>Шкаф верхний с  одной створкой</t>
    </r>
  </si>
  <si>
    <r>
      <t xml:space="preserve"> </t>
    </r>
    <r>
      <rPr>
        <sz val="7"/>
        <rFont val="Arial Cyr"/>
        <charset val="204"/>
      </rPr>
      <t>Шкаф верхний угловой</t>
    </r>
  </si>
  <si>
    <r>
      <t xml:space="preserve"> </t>
    </r>
    <r>
      <rPr>
        <sz val="7"/>
        <rFont val="Arial Cyr"/>
        <charset val="204"/>
      </rPr>
      <t>Шкаф верхний горизонтальный</t>
    </r>
  </si>
  <si>
    <r>
      <t>Важно!!!</t>
    </r>
    <r>
      <rPr>
        <b/>
        <u/>
        <sz val="9"/>
        <color theme="1"/>
        <rFont val="Calibri"/>
        <family val="2"/>
        <charset val="204"/>
        <scheme val="minor"/>
      </rPr>
      <t>Столешница, цоколь МДФ, багет приобретаются отдельно!!!</t>
    </r>
  </si>
  <si>
    <t>Фасады  Чарли (Кухня)</t>
  </si>
  <si>
    <t xml:space="preserve"> В-2009</t>
  </si>
  <si>
    <t xml:space="preserve">  В-4509</t>
  </si>
  <si>
    <r>
      <t>Важно!!!</t>
    </r>
    <r>
      <rPr>
        <b/>
        <sz val="9"/>
        <color theme="1"/>
        <rFont val="Calibri"/>
        <family val="2"/>
        <charset val="204"/>
        <scheme val="minor"/>
      </rPr>
      <t>Столешница, цоколь МДФ, багет приобретаются отдельно!!!</t>
    </r>
  </si>
  <si>
    <t>Фасад МДФ</t>
  </si>
  <si>
    <t>Н-450</t>
  </si>
  <si>
    <t>824*450*436</t>
  </si>
  <si>
    <t>П-600Я ВОХ</t>
  </si>
  <si>
    <t>П-6009Я ВОХ</t>
  </si>
  <si>
    <t>В-5009Г/В-5009ГС</t>
  </si>
  <si>
    <t>В-6009Г/В-6009ГС</t>
  </si>
  <si>
    <t>В-5009Г</t>
  </si>
  <si>
    <t>В-6009Г</t>
  </si>
  <si>
    <t xml:space="preserve">Н-450 </t>
  </si>
  <si>
    <t xml:space="preserve"> Шкаф верхний горизонтальный</t>
  </si>
  <si>
    <t xml:space="preserve">Н-450  </t>
  </si>
  <si>
    <t>НФП-2350</t>
  </si>
  <si>
    <t>НФП-2550</t>
  </si>
  <si>
    <t>2350*560*16</t>
  </si>
  <si>
    <t>2550*560*16</t>
  </si>
  <si>
    <t>300*560*16</t>
  </si>
  <si>
    <t>Фальшпанель на антресоль в цвет фасада</t>
  </si>
  <si>
    <t>462*600*314</t>
  </si>
  <si>
    <t>462*500*314</t>
  </si>
  <si>
    <t>Фасад посудомойки</t>
  </si>
  <si>
    <t>Боковина</t>
  </si>
  <si>
    <t>НОВИНКА!!!!</t>
  </si>
  <si>
    <t>Петли JUNIOR</t>
  </si>
  <si>
    <t>Белый глянец</t>
  </si>
  <si>
    <t>Столешница   260*1000*600</t>
  </si>
  <si>
    <t>Столешница 260*800*600</t>
  </si>
  <si>
    <t>Столешница 260*600*600</t>
  </si>
  <si>
    <t>Столешница 260*400*600</t>
  </si>
  <si>
    <t>П-6009 4Б</t>
  </si>
  <si>
    <t>П-6009 4</t>
  </si>
  <si>
    <t>Н-200 Б</t>
  </si>
  <si>
    <t>П-600Я</t>
  </si>
  <si>
    <t>П-6009Я</t>
  </si>
  <si>
    <t>В-350</t>
  </si>
  <si>
    <t>Шкаф верхний</t>
  </si>
  <si>
    <t>724*350*314</t>
  </si>
  <si>
    <t>В-3509</t>
  </si>
  <si>
    <t>924*350*314</t>
  </si>
  <si>
    <t>В-700У</t>
  </si>
  <si>
    <t>В-7009У</t>
  </si>
  <si>
    <t>М-700</t>
  </si>
  <si>
    <t>824*700*436</t>
  </si>
  <si>
    <t>Н-350</t>
  </si>
  <si>
    <t>824*350*436</t>
  </si>
  <si>
    <t>Н-450Д</t>
  </si>
  <si>
    <t>В-300</t>
  </si>
  <si>
    <t>В-400</t>
  </si>
  <si>
    <r>
      <rPr>
        <b/>
        <sz val="11"/>
        <color theme="1"/>
        <rFont val="Arial"/>
        <family val="2"/>
        <charset val="204"/>
      </rPr>
      <t>Корпус ЛДСП Кухни</t>
    </r>
    <r>
      <rPr>
        <b/>
        <sz val="10"/>
        <color theme="1"/>
        <rFont val="Arial"/>
        <family val="2"/>
        <charset val="204"/>
      </rPr>
      <t xml:space="preserve"> (Доступные цвета: Ясень Анкор светлый, Ясень Анкор темный)</t>
    </r>
  </si>
  <si>
    <t>724*700*350</t>
  </si>
  <si>
    <t>924*700*350</t>
  </si>
  <si>
    <t>В-800</t>
  </si>
  <si>
    <t>В-600У</t>
  </si>
  <si>
    <t>В-600Г</t>
  </si>
  <si>
    <t>В-600 1створка</t>
  </si>
  <si>
    <t>В-600</t>
  </si>
  <si>
    <t>В-500Г</t>
  </si>
  <si>
    <t>В-450</t>
  </si>
  <si>
    <t>В-500</t>
  </si>
  <si>
    <t>Н-700</t>
  </si>
  <si>
    <r>
      <t xml:space="preserve">Столешница  без кромки </t>
    </r>
    <r>
      <rPr>
        <sz val="8"/>
        <rFont val="Arial"/>
        <family val="2"/>
        <charset val="204"/>
      </rPr>
      <t>260*3050*600</t>
    </r>
  </si>
  <si>
    <r>
      <t xml:space="preserve">Цоколь ЛДСП </t>
    </r>
    <r>
      <rPr>
        <b/>
        <sz val="7"/>
        <color theme="1"/>
        <rFont val="Arial"/>
        <family val="2"/>
        <charset val="204"/>
      </rPr>
      <t>(Анкор светлый, Анкор темный)</t>
    </r>
  </si>
  <si>
    <t>АФП-560</t>
  </si>
  <si>
    <t xml:space="preserve">Зеленый Дип </t>
  </si>
  <si>
    <t>Мускат</t>
  </si>
  <si>
    <t>Белоснежное дерево</t>
  </si>
  <si>
    <t>В-500Г/В-500ГС
JUNIOR для Афины, Инессы NEW</t>
  </si>
  <si>
    <t>В-5009Г/В-5009ГС
JUNIOR для Афины, Инессы NEW</t>
  </si>
  <si>
    <t>В-600Г/В-600ГС
JUNIOR для Афины, Инессы NEW</t>
  </si>
  <si>
    <t>В-6009Г/В-6009ГС
JUNIOR для Афины, Инессы NEW</t>
  </si>
  <si>
    <t>конструктивная особенность 
Афины,Инессы New</t>
  </si>
  <si>
    <t xml:space="preserve">3D Мокко </t>
  </si>
  <si>
    <t xml:space="preserve">Палм  Блю </t>
  </si>
  <si>
    <t>Палм Вайн</t>
  </si>
  <si>
    <t>Пудра</t>
  </si>
  <si>
    <t>Антрацит</t>
  </si>
  <si>
    <t>Синхропоры Капри</t>
  </si>
  <si>
    <t>Синхропоры Калабрия</t>
  </si>
  <si>
    <t>Веллютто Бьянко</t>
  </si>
  <si>
    <t>Веллютто Капучино</t>
  </si>
  <si>
    <t>Веллютто Гриджио</t>
  </si>
  <si>
    <t>Веллютто Фисташка</t>
  </si>
  <si>
    <t>Веллютто Авокадо</t>
  </si>
  <si>
    <t>Дуб Беленый</t>
  </si>
  <si>
    <t>Дуб Натуральный</t>
  </si>
  <si>
    <t>Дуб Песочный</t>
  </si>
  <si>
    <t>Браш белый</t>
  </si>
  <si>
    <t>Дюна Мистраль</t>
  </si>
  <si>
    <t>Ручки:</t>
  </si>
  <si>
    <t>Стеклофасады не предусмотрены!!!</t>
  </si>
  <si>
    <t>Стекло:</t>
  </si>
  <si>
    <t>Лакобель</t>
  </si>
  <si>
    <t>FS-108(160) металл/С-18(160)пластик</t>
  </si>
  <si>
    <t>фасады</t>
  </si>
  <si>
    <t>антресолей</t>
  </si>
  <si>
    <t>без ручек</t>
  </si>
  <si>
    <t>нажимной</t>
  </si>
  <si>
    <t>толкатель TipOn</t>
  </si>
  <si>
    <t>П-600/П-600 4/П-600 3Б/П-600 4Б</t>
  </si>
  <si>
    <t>П-6009/П-6009 4/П-6009 4Б/П-6009 3Б</t>
  </si>
  <si>
    <t>А-350</t>
  </si>
  <si>
    <t>300*350*572</t>
  </si>
  <si>
    <t>А-1000У</t>
  </si>
  <si>
    <t>300*997*600</t>
  </si>
  <si>
    <t>Полка+ДВП к М-1000У</t>
  </si>
  <si>
    <t>Допонительная опция</t>
  </si>
  <si>
    <t>П-6009 3Б</t>
  </si>
  <si>
    <t>Пенал три больших створки</t>
  </si>
  <si>
    <t>В-7009</t>
  </si>
  <si>
    <t>924*700*314</t>
  </si>
  <si>
    <t>П-600 3Б</t>
  </si>
  <si>
    <t>927*700*314</t>
  </si>
  <si>
    <t>300*350*314</t>
  </si>
  <si>
    <t>300*977*600</t>
  </si>
  <si>
    <t>Ирландский ликёр софт</t>
  </si>
  <si>
    <t>Кашемир софт</t>
  </si>
  <si>
    <t>16*2500*100</t>
  </si>
  <si>
    <r>
      <t xml:space="preserve"> </t>
    </r>
    <r>
      <rPr>
        <sz val="7"/>
        <rFont val="Arial Cyr"/>
        <charset val="204"/>
      </rPr>
      <t>Шкаф верхний торцевой</t>
    </r>
  </si>
  <si>
    <t>Цена</t>
  </si>
  <si>
    <t>ЦЕНА</t>
  </si>
  <si>
    <t>Цена без НДС</t>
  </si>
  <si>
    <t>Цена с НДС 20%</t>
  </si>
  <si>
    <t>Общая наценка, устанавливается в процентах (%)</t>
  </si>
  <si>
    <t>%</t>
  </si>
  <si>
    <t>НОВЫЕ ЦВЕТЫ ФАСАДОВ МДФ ЭКОЛАК!!!</t>
  </si>
  <si>
    <t>ФАСАДЫ МДФ  ЭКОЛАК:</t>
  </si>
  <si>
    <t>ЭКОЛАК БЬЯНКО</t>
  </si>
  <si>
    <t>ЭКОЛАК СЛИВКИ</t>
  </si>
  <si>
    <t>ЭКОЛАК КРЕМА</t>
  </si>
  <si>
    <t>ЭКОЛАК ГРЕЙ</t>
  </si>
  <si>
    <t>ЭКОЛАК МИНДАЛЬ</t>
  </si>
  <si>
    <t>ЭКОЛАК ГРАФИТ</t>
  </si>
  <si>
    <t>Ручки в стандартных цветах:</t>
  </si>
  <si>
    <t>Ручки в цветах других кухонь:</t>
  </si>
  <si>
    <t>С-18(160)пластик</t>
  </si>
  <si>
    <t>С-18(160)пластик  комплектуется по умолчанию</t>
  </si>
  <si>
    <t>Фасады  Чарли  (Кухня)</t>
  </si>
  <si>
    <t>Фасады Чарли (Кухня)</t>
  </si>
  <si>
    <t>Модуль</t>
  </si>
  <si>
    <t>Корпус</t>
  </si>
  <si>
    <t>Н-400К BOX</t>
  </si>
  <si>
    <t>Н-400Я BOX</t>
  </si>
  <si>
    <t>Н-400ЯС BOX</t>
  </si>
  <si>
    <t>Н-500Я BOX</t>
  </si>
  <si>
    <t>Н-600К BOX</t>
  </si>
  <si>
    <t>Н-600Я BOX</t>
  </si>
  <si>
    <t>Н-600ЯС BOX</t>
  </si>
  <si>
    <t>Н-800К BOX</t>
  </si>
  <si>
    <t>Н-800ЯС BOX</t>
  </si>
  <si>
    <t>П-600Я BOX</t>
  </si>
  <si>
    <t>П-6009Я BOX</t>
  </si>
  <si>
    <t xml:space="preserve">Направляющие Mental Box + рейлинг </t>
  </si>
  <si>
    <t>Направляющие Mental Box</t>
  </si>
  <si>
    <t xml:space="preserve">Направляющие Mental Box </t>
  </si>
  <si>
    <t>Цена с НДС 22%</t>
  </si>
  <si>
    <t xml:space="preserve">               Цены указаны  на 27.01.2026</t>
  </si>
  <si>
    <t>Прайс-лист                          Цены указаны  на 27.01.2026</t>
  </si>
  <si>
    <t>FS-108(160) металл за оплату  Цена за 1 шт.340 руб.!!!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</si>
</sst>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 x14ac:knownFonts="1">
    <font>
      <sz val="11"/>
      <color theme="1"/>
      <name val="Calibri"/>
      <family val="2"/>
      <charset val="204"/>
      <scheme val="minor"/>
    </font>
    <font>
      <sz val="9"/>
      <name val="Arial Cyr"/>
      <family val="2"/>
      <charset val="204"/>
    </font>
    <font>
      <sz val="9"/>
      <color theme="1"/>
      <name val="Calibri"/>
      <family val="2"/>
      <charset val="204"/>
      <scheme val="minor"/>
    </font>
    <font>
      <sz val="14"/>
      <name val="Arial Cyr"/>
      <family val="2"/>
      <charset val="204"/>
    </font>
    <font>
      <sz val="9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rgb="FFFF0000"/>
      <name val="Arial Cyr"/>
      <charset val="204"/>
    </font>
    <font>
      <sz val="9"/>
      <name val="Arial Cyr"/>
      <charset val="204"/>
    </font>
    <font>
      <b/>
      <sz val="8"/>
      <name val="Arial Cyr"/>
      <family val="2"/>
      <charset val="204"/>
    </font>
    <font>
      <b/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5"/>
      <name val="Arial Cyr"/>
      <family val="2"/>
      <charset val="204"/>
    </font>
    <font>
      <b/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sz val="5"/>
      <color theme="1"/>
      <name val="Calibri"/>
      <family val="2"/>
      <charset val="204"/>
      <scheme val="minor"/>
    </font>
    <font>
      <b/>
      <sz val="5"/>
      <color theme="1"/>
      <name val="Arial Cyr"/>
      <family val="2"/>
      <charset val="204"/>
    </font>
    <font>
      <b/>
      <sz val="5"/>
      <name val="Arial Cyr"/>
      <family val="2"/>
      <charset val="204"/>
    </font>
    <font>
      <b/>
      <sz val="5"/>
      <name val="Arial"/>
      <family val="2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5"/>
      <color theme="1"/>
      <name val="Arial"/>
      <family val="2"/>
      <charset val="204"/>
    </font>
    <font>
      <sz val="8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7"/>
      <name val="Arial Cyr"/>
      <family val="2"/>
      <charset val="204"/>
    </font>
    <font>
      <b/>
      <sz val="7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7"/>
      <name val="Arial Cyr"/>
      <family val="2"/>
      <charset val="204"/>
    </font>
    <font>
      <sz val="7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5"/>
      <color theme="1"/>
      <name val="Calibri"/>
      <family val="2"/>
      <charset val="204"/>
      <scheme val="minor"/>
    </font>
    <font>
      <b/>
      <sz val="7"/>
      <name val="Arial"/>
      <family val="2"/>
      <charset val="204"/>
    </font>
    <font>
      <b/>
      <sz val="7"/>
      <color theme="1"/>
      <name val="Arial"/>
      <family val="2"/>
      <charset val="204"/>
    </font>
    <font>
      <b/>
      <sz val="10"/>
      <name val="Arial Cyr"/>
      <family val="2"/>
      <charset val="204"/>
    </font>
    <font>
      <sz val="6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sz val="6"/>
      <color theme="1"/>
      <name val="Arial"/>
      <family val="2"/>
      <charset val="204"/>
    </font>
    <font>
      <b/>
      <u/>
      <sz val="8"/>
      <color theme="1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b/>
      <sz val="7"/>
      <color theme="1"/>
      <name val="Arial Cyr"/>
      <family val="2"/>
      <charset val="204"/>
    </font>
    <font>
      <sz val="7"/>
      <color theme="1"/>
      <name val="Arial Cyr"/>
      <charset val="204"/>
    </font>
    <font>
      <sz val="7"/>
      <name val="Arial Cyr"/>
      <charset val="204"/>
    </font>
    <font>
      <sz val="7"/>
      <name val="Arial"/>
      <family val="2"/>
      <charset val="204"/>
    </font>
    <font>
      <b/>
      <sz val="9"/>
      <color theme="1"/>
      <name val="Arial Cyr"/>
      <family val="2"/>
      <charset val="204"/>
    </font>
    <font>
      <b/>
      <u/>
      <sz val="9"/>
      <name val="Arial Cyr"/>
      <charset val="204"/>
    </font>
    <font>
      <b/>
      <sz val="9"/>
      <name val="Calibri"/>
      <family val="2"/>
      <charset val="204"/>
      <scheme val="minor"/>
    </font>
    <font>
      <b/>
      <sz val="9"/>
      <color theme="1"/>
      <name val="Arial Cyr"/>
      <charset val="204"/>
    </font>
    <font>
      <b/>
      <u/>
      <sz val="9"/>
      <color rgb="FFFF0000"/>
      <name val="Calibri"/>
      <family val="2"/>
      <charset val="204"/>
      <scheme val="minor"/>
    </font>
    <font>
      <b/>
      <u/>
      <sz val="9"/>
      <color theme="1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u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6"/>
      <name val="Arial"/>
      <family val="2"/>
      <charset val="204"/>
    </font>
    <font>
      <b/>
      <sz val="6"/>
      <color theme="1"/>
      <name val="Arial"/>
      <family val="2"/>
      <charset val="204"/>
    </font>
    <font>
      <sz val="16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b/>
      <i/>
      <sz val="9"/>
      <color rgb="FFFF0000"/>
      <name val="Calibri"/>
      <family val="2"/>
      <charset val="204"/>
      <scheme val="minor"/>
    </font>
    <font>
      <b/>
      <i/>
      <sz val="12"/>
      <color rgb="FFFF000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1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16" fillId="0" borderId="0" xfId="0" applyFont="1"/>
    <xf numFmtId="14" fontId="18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3" fillId="0" borderId="0" xfId="0" applyFont="1"/>
    <xf numFmtId="0" fontId="22" fillId="0" borderId="0" xfId="0" applyFont="1"/>
    <xf numFmtId="0" fontId="12" fillId="0" borderId="6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" fontId="16" fillId="0" borderId="0" xfId="0" applyNumberFormat="1" applyFont="1" applyAlignment="1">
      <alignment horizontal="center" vertical="center"/>
    </xf>
    <xf numFmtId="0" fontId="29" fillId="0" borderId="0" xfId="0" applyFont="1"/>
    <xf numFmtId="0" fontId="30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1" fontId="32" fillId="0" borderId="0" xfId="0" applyNumberFormat="1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2" fillId="0" borderId="6" xfId="0" applyFont="1" applyBorder="1" applyAlignment="1">
      <alignment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37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2" fillId="0" borderId="0" xfId="0" applyFont="1"/>
    <xf numFmtId="0" fontId="2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36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" fillId="0" borderId="3" xfId="0" applyFont="1" applyBorder="1"/>
    <xf numFmtId="0" fontId="22" fillId="0" borderId="7" xfId="0" applyFont="1" applyBorder="1" applyAlignment="1">
      <alignment vertical="center" wrapText="1"/>
    </xf>
    <xf numFmtId="0" fontId="29" fillId="0" borderId="0" xfId="0" applyFont="1" applyAlignment="1">
      <alignment vertical="center"/>
    </xf>
    <xf numFmtId="0" fontId="22" fillId="0" borderId="0" xfId="0" applyFont="1" applyAlignment="1">
      <alignment horizontal="left"/>
    </xf>
    <xf numFmtId="0" fontId="42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27" fillId="0" borderId="6" xfId="0" applyFont="1" applyBorder="1" applyAlignment="1">
      <alignment horizontal="left" vertical="center" wrapText="1"/>
    </xf>
    <xf numFmtId="0" fontId="31" fillId="0" borderId="6" xfId="0" applyFont="1" applyBorder="1" applyAlignment="1">
      <alignment horizontal="left" vertical="center" wrapText="1"/>
    </xf>
    <xf numFmtId="0" fontId="30" fillId="0" borderId="6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6" xfId="0" applyFont="1" applyBorder="1" applyAlignment="1">
      <alignment horizontal="left" vertical="center"/>
    </xf>
    <xf numFmtId="0" fontId="27" fillId="0" borderId="1" xfId="0" applyFont="1" applyBorder="1" applyAlignment="1">
      <alignment horizontal="left" vertical="center" wrapText="1"/>
    </xf>
    <xf numFmtId="0" fontId="27" fillId="0" borderId="6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7" fillId="0" borderId="8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28" fillId="0" borderId="0" xfId="0" applyFont="1"/>
    <xf numFmtId="0" fontId="46" fillId="0" borderId="0" xfId="0" applyFont="1" applyAlignment="1">
      <alignment vertical="center"/>
    </xf>
    <xf numFmtId="14" fontId="31" fillId="0" borderId="0" xfId="0" applyNumberFormat="1" applyFont="1" applyAlignment="1">
      <alignment vertical="center"/>
    </xf>
    <xf numFmtId="0" fontId="30" fillId="0" borderId="0" xfId="0" applyFont="1"/>
    <xf numFmtId="0" fontId="34" fillId="0" borderId="6" xfId="0" applyFont="1" applyBorder="1" applyAlignment="1">
      <alignment vertical="center" wrapText="1"/>
    </xf>
    <xf numFmtId="0" fontId="31" fillId="0" borderId="0" xfId="0" applyFont="1" applyAlignment="1">
      <alignment vertical="center"/>
    </xf>
    <xf numFmtId="0" fontId="47" fillId="0" borderId="0" xfId="0" applyFont="1" applyAlignment="1">
      <alignment horizontal="center"/>
    </xf>
    <xf numFmtId="0" fontId="48" fillId="0" borderId="0" xfId="0" applyFont="1"/>
    <xf numFmtId="1" fontId="14" fillId="0" borderId="0" xfId="0" applyNumberFormat="1" applyFont="1" applyAlignment="1">
      <alignment horizontal="center" vertical="center"/>
    </xf>
    <xf numFmtId="0" fontId="50" fillId="0" borderId="0" xfId="0" applyFont="1"/>
    <xf numFmtId="0" fontId="51" fillId="0" borderId="0" xfId="0" applyFont="1" applyAlignment="1">
      <alignment vertic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22" fillId="0" borderId="10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0" fillId="0" borderId="1" xfId="0" applyFont="1" applyBorder="1" applyAlignment="1">
      <alignment vertical="center" wrapText="1"/>
    </xf>
    <xf numFmtId="0" fontId="31" fillId="0" borderId="6" xfId="0" applyFont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46" fillId="0" borderId="0" xfId="0" applyFont="1"/>
    <xf numFmtId="14" fontId="31" fillId="0" borderId="0" xfId="0" applyNumberFormat="1" applyFont="1"/>
    <xf numFmtId="0" fontId="31" fillId="0" borderId="0" xfId="0" applyFont="1"/>
    <xf numFmtId="0" fontId="53" fillId="0" borderId="0" xfId="0" applyFont="1" applyAlignment="1">
      <alignment vertical="center"/>
    </xf>
    <xf numFmtId="0" fontId="40" fillId="0" borderId="11" xfId="0" applyFont="1" applyBorder="1" applyAlignment="1">
      <alignment horizontal="left" vertical="center" wrapText="1"/>
    </xf>
    <xf numFmtId="0" fontId="0" fillId="0" borderId="1" xfId="0" applyBorder="1"/>
    <xf numFmtId="0" fontId="12" fillId="2" borderId="1" xfId="0" applyFont="1" applyFill="1" applyBorder="1" applyAlignment="1">
      <alignment vertical="center" wrapText="1"/>
    </xf>
    <xf numFmtId="0" fontId="39" fillId="2" borderId="6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vertical="center" wrapText="1"/>
    </xf>
    <xf numFmtId="0" fontId="38" fillId="2" borderId="6" xfId="0" applyFont="1" applyFill="1" applyBorder="1" applyAlignment="1">
      <alignment horizontal="left" vertical="center" wrapText="1"/>
    </xf>
    <xf numFmtId="0" fontId="38" fillId="2" borderId="1" xfId="0" applyFont="1" applyFill="1" applyBorder="1" applyAlignment="1">
      <alignment horizontal="left" vertical="center"/>
    </xf>
    <xf numFmtId="0" fontId="22" fillId="2" borderId="2" xfId="0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left" vertical="center"/>
    </xf>
    <xf numFmtId="0" fontId="54" fillId="0" borderId="0" xfId="0" applyFont="1"/>
    <xf numFmtId="0" fontId="54" fillId="2" borderId="0" xfId="0" applyFont="1" applyFill="1"/>
    <xf numFmtId="1" fontId="3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" fontId="14" fillId="0" borderId="0" xfId="0" applyNumberFormat="1" applyFont="1" applyAlignment="1">
      <alignment horizontal="center"/>
    </xf>
    <xf numFmtId="1" fontId="0" fillId="0" borderId="1" xfId="0" applyNumberFormat="1" applyBorder="1"/>
    <xf numFmtId="0" fontId="18" fillId="2" borderId="0" xfId="0" applyFont="1" applyFill="1" applyAlignment="1">
      <alignment horizontal="center"/>
    </xf>
    <xf numFmtId="0" fontId="20" fillId="2" borderId="6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left" vertical="center"/>
    </xf>
    <xf numFmtId="0" fontId="39" fillId="2" borderId="6" xfId="0" applyFont="1" applyFill="1" applyBorder="1" applyAlignment="1">
      <alignment horizontal="left" vertical="center"/>
    </xf>
    <xf numFmtId="0" fontId="39" fillId="2" borderId="6" xfId="0" applyFont="1" applyFill="1" applyBorder="1" applyAlignment="1">
      <alignment vertical="center" wrapText="1"/>
    </xf>
    <xf numFmtId="0" fontId="39" fillId="2" borderId="7" xfId="0" applyFont="1" applyFill="1" applyBorder="1" applyAlignment="1">
      <alignment horizontal="left" vertical="center"/>
    </xf>
    <xf numFmtId="0" fontId="2" fillId="2" borderId="2" xfId="0" applyFont="1" applyFill="1" applyBorder="1"/>
    <xf numFmtId="0" fontId="12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46" fillId="2" borderId="0" xfId="0" applyFont="1" applyFill="1" applyAlignment="1">
      <alignment vertical="center"/>
    </xf>
    <xf numFmtId="14" fontId="31" fillId="2" borderId="0" xfId="0" applyNumberFormat="1" applyFont="1" applyFill="1" applyAlignment="1">
      <alignment vertical="center"/>
    </xf>
    <xf numFmtId="0" fontId="48" fillId="2" borderId="0" xfId="0" applyFont="1" applyFill="1"/>
    <xf numFmtId="0" fontId="50" fillId="2" borderId="0" xfId="0" applyFont="1" applyFill="1"/>
    <xf numFmtId="0" fontId="51" fillId="2" borderId="0" xfId="0" applyFont="1" applyFill="1" applyAlignment="1">
      <alignment vertical="center"/>
    </xf>
    <xf numFmtId="0" fontId="30" fillId="2" borderId="0" xfId="0" applyFont="1" applyFill="1"/>
    <xf numFmtId="0" fontId="34" fillId="2" borderId="6" xfId="0" applyFont="1" applyFill="1" applyBorder="1" applyAlignment="1">
      <alignment vertical="center" wrapText="1"/>
    </xf>
    <xf numFmtId="0" fontId="5" fillId="2" borderId="0" xfId="0" applyFont="1" applyFill="1"/>
    <xf numFmtId="0" fontId="0" fillId="2" borderId="0" xfId="0" applyFill="1"/>
    <xf numFmtId="0" fontId="31" fillId="2" borderId="0" xfId="0" applyFont="1" applyFill="1" applyAlignment="1">
      <alignment vertical="center"/>
    </xf>
    <xf numFmtId="0" fontId="30" fillId="2" borderId="1" xfId="0" applyFont="1" applyFill="1" applyBorder="1" applyAlignment="1">
      <alignment horizontal="left" vertical="center" wrapText="1"/>
    </xf>
    <xf numFmtId="0" fontId="31" fillId="2" borderId="6" xfId="0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center"/>
    </xf>
    <xf numFmtId="1" fontId="0" fillId="0" borderId="0" xfId="0" applyNumberFormat="1"/>
    <xf numFmtId="0" fontId="24" fillId="0" borderId="9" xfId="0" applyFont="1" applyBorder="1" applyAlignment="1">
      <alignment horizontal="center" wrapText="1"/>
    </xf>
    <xf numFmtId="0" fontId="24" fillId="0" borderId="1" xfId="0" applyFont="1" applyBorder="1" applyAlignment="1">
      <alignment horizont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" fontId="32" fillId="2" borderId="0" xfId="0" applyNumberFormat="1" applyFont="1" applyFill="1" applyAlignment="1">
      <alignment horizontal="center" vertical="center"/>
    </xf>
    <xf numFmtId="0" fontId="56" fillId="0" borderId="0" xfId="0" applyFont="1"/>
    <xf numFmtId="0" fontId="57" fillId="0" borderId="0" xfId="0" applyFont="1" applyAlignment="1">
      <alignment horizontal="center"/>
    </xf>
    <xf numFmtId="0" fontId="57" fillId="0" borderId="0" xfId="0" applyFont="1"/>
    <xf numFmtId="0" fontId="14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57" fillId="0" borderId="0" xfId="0" applyFont="1" applyAlignment="1">
      <alignment horizontal="left"/>
    </xf>
    <xf numFmtId="0" fontId="49" fillId="0" borderId="0" xfId="0" applyFont="1"/>
    <xf numFmtId="0" fontId="1" fillId="0" borderId="0" xfId="0" applyFont="1" applyAlignment="1">
      <alignment horizontal="left" vertical="center"/>
    </xf>
    <xf numFmtId="0" fontId="58" fillId="0" borderId="0" xfId="0" applyFont="1"/>
    <xf numFmtId="0" fontId="2" fillId="0" borderId="0" xfId="0" applyFont="1" applyAlignment="1">
      <alignment horizontal="left"/>
    </xf>
    <xf numFmtId="0" fontId="57" fillId="0" borderId="0" xfId="0" applyFont="1" applyAlignment="1">
      <alignment horizontal="left" vertical="center"/>
    </xf>
    <xf numFmtId="0" fontId="52" fillId="2" borderId="0" xfId="0" applyFont="1" applyFill="1" applyAlignment="1">
      <alignment vertical="center"/>
    </xf>
    <xf numFmtId="0" fontId="14" fillId="2" borderId="0" xfId="0" applyFont="1" applyFill="1"/>
    <xf numFmtId="0" fontId="57" fillId="2" borderId="0" xfId="0" applyFont="1" applyFill="1"/>
    <xf numFmtId="0" fontId="27" fillId="2" borderId="1" xfId="0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center" vertical="center"/>
    </xf>
    <xf numFmtId="0" fontId="0" fillId="4" borderId="0" xfId="0" applyFill="1"/>
    <xf numFmtId="1" fontId="32" fillId="4" borderId="0" xfId="0" applyNumberFormat="1" applyFont="1" applyFill="1" applyAlignment="1">
      <alignment horizontal="center" vertical="center"/>
    </xf>
    <xf numFmtId="0" fontId="38" fillId="0" borderId="6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6" fillId="2" borderId="1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left" vertical="center" wrapText="1"/>
    </xf>
    <xf numFmtId="0" fontId="46" fillId="2" borderId="6" xfId="0" applyFont="1" applyFill="1" applyBorder="1" applyAlignment="1">
      <alignment horizontal="left" vertical="center" wrapText="1"/>
    </xf>
    <xf numFmtId="0" fontId="37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center"/>
    </xf>
    <xf numFmtId="0" fontId="30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center"/>
    </xf>
    <xf numFmtId="0" fontId="29" fillId="4" borderId="0" xfId="0" applyFont="1" applyFill="1"/>
    <xf numFmtId="0" fontId="13" fillId="4" borderId="0" xfId="0" applyFont="1" applyFill="1"/>
    <xf numFmtId="0" fontId="22" fillId="2" borderId="1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31" fillId="2" borderId="6" xfId="0" applyFont="1" applyFill="1" applyBorder="1" applyAlignment="1">
      <alignment vertical="center" wrapText="1"/>
    </xf>
    <xf numFmtId="0" fontId="53" fillId="0" borderId="0" xfId="0" applyFont="1"/>
    <xf numFmtId="0" fontId="41" fillId="0" borderId="0" xfId="0" applyFont="1" applyAlignment="1">
      <alignment vertical="center"/>
    </xf>
    <xf numFmtId="0" fontId="45" fillId="0" borderId="6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14" fontId="12" fillId="0" borderId="0" xfId="0" applyNumberFormat="1" applyFont="1" applyAlignment="1">
      <alignment horizontal="left" vertical="center"/>
    </xf>
    <xf numFmtId="0" fontId="22" fillId="0" borderId="0" xfId="0" applyFont="1" applyAlignment="1">
      <alignment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33" fillId="2" borderId="6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0" fontId="33" fillId="2" borderId="9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39" fillId="0" borderId="6" xfId="0" applyFont="1" applyBorder="1" applyAlignment="1">
      <alignment vertical="center"/>
    </xf>
    <xf numFmtId="0" fontId="39" fillId="0" borderId="1" xfId="0" applyFont="1" applyBorder="1" applyAlignment="1">
      <alignment vertical="center"/>
    </xf>
    <xf numFmtId="0" fontId="38" fillId="0" borderId="6" xfId="0" applyFont="1" applyBorder="1" applyAlignment="1">
      <alignment vertical="center"/>
    </xf>
    <xf numFmtId="0" fontId="39" fillId="0" borderId="6" xfId="0" applyFont="1" applyBorder="1" applyAlignment="1">
      <alignment vertical="center" wrapText="1"/>
    </xf>
    <xf numFmtId="0" fontId="38" fillId="0" borderId="1" xfId="0" applyFont="1" applyBorder="1" applyAlignment="1">
      <alignment vertical="center"/>
    </xf>
    <xf numFmtId="0" fontId="38" fillId="2" borderId="6" xfId="0" applyFont="1" applyFill="1" applyBorder="1" applyAlignment="1">
      <alignment vertical="center"/>
    </xf>
    <xf numFmtId="0" fontId="38" fillId="2" borderId="6" xfId="0" applyFont="1" applyFill="1" applyBorder="1" applyAlignment="1">
      <alignment vertical="center" wrapText="1"/>
    </xf>
    <xf numFmtId="0" fontId="39" fillId="2" borderId="6" xfId="0" applyFont="1" applyFill="1" applyBorder="1" applyAlignment="1">
      <alignment vertical="center"/>
    </xf>
    <xf numFmtId="0" fontId="38" fillId="2" borderId="1" xfId="0" applyFont="1" applyFill="1" applyBorder="1" applyAlignment="1">
      <alignment vertical="center"/>
    </xf>
    <xf numFmtId="0" fontId="38" fillId="0" borderId="1" xfId="0" applyFont="1" applyBorder="1" applyAlignment="1">
      <alignment vertical="center" wrapText="1"/>
    </xf>
    <xf numFmtId="0" fontId="43" fillId="2" borderId="1" xfId="0" applyFont="1" applyFill="1" applyBorder="1" applyAlignment="1">
      <alignment horizontal="left" vertical="center"/>
    </xf>
    <xf numFmtId="0" fontId="31" fillId="0" borderId="2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46" fillId="2" borderId="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29" fillId="0" borderId="1" xfId="0" applyFont="1" applyBorder="1"/>
    <xf numFmtId="0" fontId="29" fillId="0" borderId="2" xfId="0" applyFont="1" applyBorder="1" applyAlignment="1">
      <alignment vertical="center"/>
    </xf>
    <xf numFmtId="0" fontId="29" fillId="0" borderId="2" xfId="0" applyFont="1" applyBorder="1"/>
    <xf numFmtId="0" fontId="21" fillId="0" borderId="1" xfId="0" applyFont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38" fillId="0" borderId="6" xfId="0" applyFont="1" applyBorder="1" applyAlignment="1">
      <alignment vertical="center" wrapText="1"/>
    </xf>
    <xf numFmtId="0" fontId="38" fillId="2" borderId="1" xfId="0" applyFont="1" applyFill="1" applyBorder="1" applyAlignment="1">
      <alignment vertical="center" wrapText="1"/>
    </xf>
    <xf numFmtId="0" fontId="39" fillId="0" borderId="10" xfId="0" applyFont="1" applyBorder="1" applyAlignment="1">
      <alignment horizontal="left" vertical="center"/>
    </xf>
    <xf numFmtId="0" fontId="61" fillId="2" borderId="6" xfId="0" applyFont="1" applyFill="1" applyBorder="1" applyAlignment="1">
      <alignment horizontal="center" vertical="center" wrapText="1"/>
    </xf>
    <xf numFmtId="0" fontId="61" fillId="2" borderId="6" xfId="0" applyFont="1" applyFill="1" applyBorder="1" applyAlignment="1">
      <alignment horizontal="left" vertical="center" wrapText="1"/>
    </xf>
    <xf numFmtId="0" fontId="61" fillId="0" borderId="6" xfId="0" applyFont="1" applyBorder="1" applyAlignment="1">
      <alignment horizontal="left" vertical="center" wrapText="1"/>
    </xf>
    <xf numFmtId="0" fontId="61" fillId="0" borderId="6" xfId="0" applyFont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 wrapText="1"/>
    </xf>
    <xf numFmtId="1" fontId="62" fillId="3" borderId="6" xfId="0" applyNumberFormat="1" applyFont="1" applyFill="1" applyBorder="1" applyAlignment="1">
      <alignment horizontal="center" vertical="center" wrapText="1"/>
    </xf>
    <xf numFmtId="0" fontId="61" fillId="0" borderId="6" xfId="0" applyFont="1" applyBorder="1" applyAlignment="1">
      <alignment vertical="center" wrapText="1"/>
    </xf>
    <xf numFmtId="0" fontId="61" fillId="0" borderId="8" xfId="0" applyFont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left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vertical="center"/>
    </xf>
    <xf numFmtId="0" fontId="39" fillId="2" borderId="1" xfId="0" applyFont="1" applyFill="1" applyBorder="1" applyAlignment="1">
      <alignment horizontal="left" vertical="center"/>
    </xf>
    <xf numFmtId="0" fontId="39" fillId="2" borderId="6" xfId="0" applyFont="1" applyFill="1" applyBorder="1" applyAlignment="1">
      <alignment horizontal="left" vertical="center"/>
    </xf>
    <xf numFmtId="0" fontId="39" fillId="2" borderId="6" xfId="0" applyFont="1" applyFill="1" applyBorder="1" applyAlignment="1">
      <alignment vertical="center"/>
    </xf>
    <xf numFmtId="0" fontId="38" fillId="2" borderId="6" xfId="0" applyFont="1" applyFill="1" applyBorder="1" applyAlignment="1">
      <alignment vertical="center"/>
    </xf>
    <xf numFmtId="0" fontId="61" fillId="2" borderId="6" xfId="0" applyFont="1" applyFill="1" applyBorder="1" applyAlignment="1">
      <alignment vertical="center" wrapText="1"/>
    </xf>
    <xf numFmtId="0" fontId="45" fillId="2" borderId="6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45" fillId="2" borderId="1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61" fillId="3" borderId="7" xfId="0" applyFont="1" applyFill="1" applyBorder="1" applyAlignment="1">
      <alignment horizontal="center" vertical="center" wrapText="1"/>
    </xf>
    <xf numFmtId="0" fontId="61" fillId="3" borderId="11" xfId="0" applyFont="1" applyFill="1" applyBorder="1" applyAlignment="1">
      <alignment horizontal="center" vertical="center" wrapText="1"/>
    </xf>
    <xf numFmtId="0" fontId="0" fillId="0" borderId="0" xfId="0"/>
    <xf numFmtId="1" fontId="62" fillId="3" borderId="1" xfId="0" applyNumberFormat="1" applyFont="1" applyFill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0" fillId="0" borderId="0" xfId="0"/>
    <xf numFmtId="1" fontId="0" fillId="0" borderId="0" xfId="0" applyNumberFormat="1" applyBorder="1"/>
    <xf numFmtId="0" fontId="55" fillId="0" borderId="0" xfId="0" applyFont="1" applyAlignment="1">
      <alignment horizontal="center" vertical="center" wrapText="1"/>
    </xf>
    <xf numFmtId="0" fontId="63" fillId="5" borderId="0" xfId="0" applyFont="1" applyFill="1" applyAlignment="1">
      <alignment vertical="center" wrapText="1"/>
    </xf>
    <xf numFmtId="1" fontId="64" fillId="6" borderId="0" xfId="0" applyNumberFormat="1" applyFont="1" applyFill="1" applyAlignment="1">
      <alignment vertical="center"/>
    </xf>
    <xf numFmtId="0" fontId="22" fillId="0" borderId="6" xfId="0" applyFont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14" fillId="0" borderId="0" xfId="0" applyFont="1"/>
    <xf numFmtId="0" fontId="2" fillId="0" borderId="0" xfId="0" applyFont="1"/>
    <xf numFmtId="0" fontId="0" fillId="0" borderId="0" xfId="0"/>
    <xf numFmtId="0" fontId="12" fillId="0" borderId="6" xfId="0" applyFont="1" applyBorder="1" applyAlignment="1">
      <alignment horizontal="center" vertical="center" wrapText="1"/>
    </xf>
    <xf numFmtId="0" fontId="27" fillId="0" borderId="6" xfId="0" applyFont="1" applyBorder="1" applyAlignment="1">
      <alignment vertical="center"/>
    </xf>
    <xf numFmtId="0" fontId="38" fillId="0" borderId="6" xfId="0" applyFont="1" applyBorder="1" applyAlignment="1">
      <alignment horizontal="left" vertical="center"/>
    </xf>
    <xf numFmtId="0" fontId="43" fillId="0" borderId="6" xfId="0" applyFont="1" applyBorder="1" applyAlignment="1">
      <alignment vertical="center"/>
    </xf>
    <xf numFmtId="0" fontId="38" fillId="0" borderId="6" xfId="0" applyFont="1" applyBorder="1" applyAlignment="1">
      <alignment vertical="center"/>
    </xf>
    <xf numFmtId="0" fontId="39" fillId="2" borderId="6" xfId="0" applyFont="1" applyFill="1" applyBorder="1" applyAlignment="1">
      <alignment vertical="center"/>
    </xf>
    <xf numFmtId="0" fontId="21" fillId="0" borderId="6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38" fillId="2" borderId="6" xfId="0" applyFont="1" applyFill="1" applyBorder="1" applyAlignment="1">
      <alignment vertical="center"/>
    </xf>
    <xf numFmtId="0" fontId="30" fillId="2" borderId="6" xfId="0" applyFont="1" applyFill="1" applyBorder="1" applyAlignment="1">
      <alignment vertical="center" wrapText="1"/>
    </xf>
    <xf numFmtId="0" fontId="24" fillId="0" borderId="6" xfId="0" applyFont="1" applyBorder="1" applyAlignment="1">
      <alignment horizontal="center" vertical="center"/>
    </xf>
    <xf numFmtId="0" fontId="39" fillId="2" borderId="6" xfId="0" applyFont="1" applyFill="1" applyBorder="1" applyAlignment="1">
      <alignment vertical="center" wrapText="1"/>
    </xf>
    <xf numFmtId="0" fontId="39" fillId="0" borderId="6" xfId="0" applyFont="1" applyBorder="1" applyAlignment="1">
      <alignment horizontal="left" vertical="center"/>
    </xf>
    <xf numFmtId="0" fontId="27" fillId="0" borderId="6" xfId="0" applyFont="1" applyBorder="1" applyAlignment="1">
      <alignment vertical="center" wrapText="1"/>
    </xf>
    <xf numFmtId="0" fontId="45" fillId="0" borderId="6" xfId="0" applyFont="1" applyBorder="1" applyAlignment="1">
      <alignment horizontal="left" vertical="center" wrapText="1"/>
    </xf>
    <xf numFmtId="0" fontId="43" fillId="2" borderId="6" xfId="0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/>
    </xf>
    <xf numFmtId="0" fontId="38" fillId="0" borderId="6" xfId="0" applyFont="1" applyBorder="1" applyAlignment="1">
      <alignment vertical="center" wrapText="1"/>
    </xf>
    <xf numFmtId="0" fontId="39" fillId="2" borderId="1" xfId="0" applyFont="1" applyFill="1" applyBorder="1" applyAlignment="1">
      <alignment vertical="center"/>
    </xf>
    <xf numFmtId="0" fontId="31" fillId="2" borderId="1" xfId="0" applyFont="1" applyFill="1" applyBorder="1" applyAlignment="1">
      <alignment vertical="center" wrapText="1"/>
    </xf>
    <xf numFmtId="0" fontId="27" fillId="2" borderId="6" xfId="0" applyFont="1" applyFill="1" applyBorder="1" applyAlignment="1">
      <alignment vertical="center" wrapText="1"/>
    </xf>
    <xf numFmtId="0" fontId="39" fillId="2" borderId="1" xfId="0" applyFont="1" applyFill="1" applyBorder="1" applyAlignment="1">
      <alignment horizontal="left" vertical="center"/>
    </xf>
    <xf numFmtId="0" fontId="39" fillId="2" borderId="6" xfId="0" applyFont="1" applyFill="1" applyBorder="1" applyAlignment="1">
      <alignment horizontal="left" vertical="center"/>
    </xf>
    <xf numFmtId="0" fontId="2" fillId="0" borderId="0" xfId="0" applyFont="1"/>
    <xf numFmtId="0" fontId="0" fillId="0" borderId="0" xfId="0"/>
    <xf numFmtId="1" fontId="65" fillId="0" borderId="0" xfId="0" applyNumberFormat="1" applyFont="1" applyAlignment="1">
      <alignment horizontal="center" vertical="center"/>
    </xf>
    <xf numFmtId="0" fontId="66" fillId="0" borderId="0" xfId="0" applyFont="1"/>
    <xf numFmtId="0" fontId="67" fillId="0" borderId="0" xfId="0" applyFont="1"/>
    <xf numFmtId="0" fontId="49" fillId="0" borderId="1" xfId="0" applyFont="1" applyBorder="1"/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0" fillId="0" borderId="0" xfId="0"/>
    <xf numFmtId="0" fontId="2" fillId="0" borderId="0" xfId="0" applyFont="1" applyBorder="1" applyAlignment="1">
      <alignment horizontal="left" vertical="center"/>
    </xf>
    <xf numFmtId="0" fontId="2" fillId="7" borderId="0" xfId="0" applyFont="1" applyFill="1" applyBorder="1" applyAlignment="1">
      <alignment horizontal="left" vertical="center"/>
    </xf>
    <xf numFmtId="0" fontId="68" fillId="7" borderId="0" xfId="0" applyFont="1" applyFill="1" applyBorder="1" applyAlignment="1">
      <alignment horizontal="left" vertical="center"/>
    </xf>
    <xf numFmtId="1" fontId="32" fillId="0" borderId="1" xfId="0" applyNumberFormat="1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wrapText="1"/>
    </xf>
    <xf numFmtId="0" fontId="24" fillId="0" borderId="16" xfId="0" applyFont="1" applyBorder="1" applyAlignment="1">
      <alignment horizontal="center" wrapText="1"/>
    </xf>
    <xf numFmtId="1" fontId="0" fillId="0" borderId="16" xfId="0" applyNumberFormat="1" applyBorder="1"/>
    <xf numFmtId="1" fontId="32" fillId="0" borderId="16" xfId="0" applyNumberFormat="1" applyFont="1" applyBorder="1" applyAlignment="1">
      <alignment horizontal="center" vertical="center"/>
    </xf>
    <xf numFmtId="1" fontId="0" fillId="0" borderId="15" xfId="0" applyNumberFormat="1" applyBorder="1" applyAlignment="1">
      <alignment horizontal="center"/>
    </xf>
    <xf numFmtId="1" fontId="0" fillId="0" borderId="15" xfId="0" applyNumberFormat="1" applyBorder="1"/>
    <xf numFmtId="0" fontId="62" fillId="3" borderId="15" xfId="0" applyFont="1" applyFill="1" applyBorder="1" applyAlignment="1">
      <alignment horizontal="center" vertical="center" wrapText="1"/>
    </xf>
    <xf numFmtId="0" fontId="62" fillId="3" borderId="16" xfId="0" applyFont="1" applyFill="1" applyBorder="1" applyAlignment="1">
      <alignment horizontal="center" vertical="center" wrapText="1"/>
    </xf>
    <xf numFmtId="1" fontId="32" fillId="8" borderId="15" xfId="0" applyNumberFormat="1" applyFont="1" applyFill="1" applyBorder="1" applyAlignment="1">
      <alignment horizontal="center" vertical="center"/>
    </xf>
    <xf numFmtId="1" fontId="32" fillId="8" borderId="1" xfId="0" applyNumberFormat="1" applyFont="1" applyFill="1" applyBorder="1" applyAlignment="1">
      <alignment horizontal="center" vertical="center"/>
    </xf>
    <xf numFmtId="1" fontId="0" fillId="0" borderId="25" xfId="0" applyNumberFormat="1" applyBorder="1" applyAlignment="1">
      <alignment horizontal="center"/>
    </xf>
    <xf numFmtId="1" fontId="62" fillId="3" borderId="15" xfId="0" applyNumberFormat="1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1" fontId="62" fillId="3" borderId="16" xfId="0" applyNumberFormat="1" applyFont="1" applyFill="1" applyBorder="1" applyAlignment="1">
      <alignment horizontal="center" vertical="center" wrapText="1"/>
    </xf>
    <xf numFmtId="1" fontId="0" fillId="8" borderId="15" xfId="0" applyNumberFormat="1" applyFont="1" applyFill="1" applyBorder="1" applyAlignment="1">
      <alignment horizontal="center"/>
    </xf>
    <xf numFmtId="1" fontId="0" fillId="0" borderId="16" xfId="0" applyNumberFormat="1" applyFont="1" applyBorder="1" applyAlignment="1">
      <alignment horizontal="center"/>
    </xf>
    <xf numFmtId="1" fontId="0" fillId="8" borderId="17" xfId="0" applyNumberFormat="1" applyFont="1" applyFill="1" applyBorder="1" applyAlignment="1">
      <alignment horizontal="center"/>
    </xf>
    <xf numFmtId="1" fontId="62" fillId="3" borderId="29" xfId="0" applyNumberFormat="1" applyFont="1" applyFill="1" applyBorder="1" applyAlignment="1">
      <alignment horizontal="center" vertical="center" wrapText="1"/>
    </xf>
    <xf numFmtId="1" fontId="62" fillId="3" borderId="26" xfId="0" applyNumberFormat="1" applyFont="1" applyFill="1" applyBorder="1" applyAlignment="1">
      <alignment horizontal="center" vertical="center" wrapText="1"/>
    </xf>
    <xf numFmtId="1" fontId="0" fillId="8" borderId="15" xfId="0" applyNumberFormat="1" applyFont="1" applyFill="1" applyBorder="1" applyAlignment="1">
      <alignment horizontal="center" vertical="center"/>
    </xf>
    <xf numFmtId="1" fontId="0" fillId="0" borderId="16" xfId="0" applyNumberFormat="1" applyFont="1" applyBorder="1" applyAlignment="1">
      <alignment horizontal="center" vertical="center"/>
    </xf>
    <xf numFmtId="1" fontId="0" fillId="8" borderId="17" xfId="0" applyNumberFormat="1" applyFont="1" applyFill="1" applyBorder="1" applyAlignment="1">
      <alignment horizontal="center" vertical="center"/>
    </xf>
    <xf numFmtId="1" fontId="0" fillId="0" borderId="19" xfId="0" applyNumberFormat="1" applyFont="1" applyBorder="1" applyAlignment="1">
      <alignment horizontal="center" vertical="center"/>
    </xf>
    <xf numFmtId="1" fontId="0" fillId="0" borderId="15" xfId="0" applyNumberFormat="1" applyFont="1" applyBorder="1" applyAlignment="1">
      <alignment vertical="center"/>
    </xf>
    <xf numFmtId="1" fontId="0" fillId="0" borderId="16" xfId="0" applyNumberFormat="1" applyFont="1" applyBorder="1" applyAlignment="1">
      <alignment vertical="center"/>
    </xf>
    <xf numFmtId="1" fontId="62" fillId="3" borderId="15" xfId="0" applyNumberFormat="1" applyFont="1" applyFill="1" applyBorder="1" applyAlignment="1">
      <alignment vertical="center" wrapText="1"/>
    </xf>
    <xf numFmtId="1" fontId="62" fillId="3" borderId="16" xfId="0" applyNumberFormat="1" applyFont="1" applyFill="1" applyBorder="1" applyAlignment="1">
      <alignment vertical="center" wrapText="1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1" fontId="0" fillId="0" borderId="15" xfId="0" applyNumberFormat="1" applyFont="1" applyBorder="1" applyAlignment="1">
      <alignment horizontal="center" vertical="center"/>
    </xf>
    <xf numFmtId="1" fontId="0" fillId="0" borderId="17" xfId="0" applyNumberFormat="1" applyFont="1" applyBorder="1" applyAlignment="1">
      <alignment horizontal="center" vertical="center"/>
    </xf>
    <xf numFmtId="0" fontId="61" fillId="0" borderId="7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1" fontId="69" fillId="8" borderId="15" xfId="0" applyNumberFormat="1" applyFont="1" applyFill="1" applyBorder="1" applyAlignment="1">
      <alignment horizontal="center" vertical="center" wrapText="1"/>
    </xf>
    <xf numFmtId="1" fontId="69" fillId="0" borderId="16" xfId="0" applyNumberFormat="1" applyFont="1" applyBorder="1" applyAlignment="1">
      <alignment horizontal="center" vertical="center" wrapText="1"/>
    </xf>
    <xf numFmtId="1" fontId="69" fillId="8" borderId="17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/>
    </xf>
    <xf numFmtId="1" fontId="0" fillId="0" borderId="15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6" xfId="0" applyNumberFormat="1" applyBorder="1" applyAlignment="1">
      <alignment horizontal="center"/>
    </xf>
    <xf numFmtId="0" fontId="0" fillId="0" borderId="0" xfId="0"/>
    <xf numFmtId="1" fontId="0" fillId="0" borderId="16" xfId="0" applyNumberFormat="1" applyBorder="1" applyAlignment="1">
      <alignment horizontal="center"/>
    </xf>
    <xf numFmtId="0" fontId="0" fillId="0" borderId="0" xfId="0"/>
    <xf numFmtId="0" fontId="0" fillId="0" borderId="0" xfId="0" applyBorder="1"/>
    <xf numFmtId="1" fontId="32" fillId="2" borderId="0" xfId="0" applyNumberFormat="1" applyFont="1" applyFill="1" applyBorder="1" applyAlignment="1">
      <alignment horizontal="center" vertical="center"/>
    </xf>
    <xf numFmtId="0" fontId="34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1" fontId="0" fillId="8" borderId="1" xfId="0" applyNumberFormat="1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39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left" vertical="center"/>
    </xf>
    <xf numFmtId="0" fontId="22" fillId="2" borderId="1" xfId="0" applyFont="1" applyFill="1" applyBorder="1" applyAlignment="1">
      <alignment vertical="center" wrapText="1"/>
    </xf>
    <xf numFmtId="0" fontId="61" fillId="0" borderId="27" xfId="0" applyFont="1" applyBorder="1" applyAlignment="1">
      <alignment horizontal="center" vertical="center" wrapText="1"/>
    </xf>
    <xf numFmtId="0" fontId="61" fillId="0" borderId="34" xfId="0" applyFont="1" applyBorder="1" applyAlignment="1">
      <alignment vertical="center" wrapText="1"/>
    </xf>
    <xf numFmtId="0" fontId="61" fillId="0" borderId="34" xfId="0" applyFont="1" applyBorder="1" applyAlignment="1">
      <alignment horizontal="left" vertical="center" wrapText="1"/>
    </xf>
    <xf numFmtId="0" fontId="61" fillId="0" borderId="34" xfId="0" applyFont="1" applyBorder="1" applyAlignment="1">
      <alignment horizontal="center" vertical="center" wrapText="1"/>
    </xf>
    <xf numFmtId="1" fontId="62" fillId="3" borderId="34" xfId="0" applyNumberFormat="1" applyFont="1" applyFill="1" applyBorder="1" applyAlignment="1">
      <alignment horizontal="center" vertical="center" wrapText="1"/>
    </xf>
    <xf numFmtId="1" fontId="62" fillId="3" borderId="28" xfId="0" applyNumberFormat="1" applyFont="1" applyFill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/>
    </xf>
    <xf numFmtId="0" fontId="24" fillId="2" borderId="15" xfId="0" applyFont="1" applyFill="1" applyBorder="1" applyAlignment="1">
      <alignment horizontal="center" vertical="center"/>
    </xf>
    <xf numFmtId="1" fontId="0" fillId="8" borderId="18" xfId="0" applyNumberFormat="1" applyFont="1" applyFill="1" applyBorder="1" applyAlignment="1">
      <alignment horizontal="center"/>
    </xf>
    <xf numFmtId="0" fontId="24" fillId="0" borderId="15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vertical="center"/>
    </xf>
    <xf numFmtId="0" fontId="30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54" fillId="0" borderId="0" xfId="0" applyFont="1" applyFill="1"/>
    <xf numFmtId="0" fontId="0" fillId="0" borderId="0" xfId="0" applyFill="1"/>
    <xf numFmtId="1" fontId="0" fillId="0" borderId="0" xfId="0" applyNumberFormat="1" applyFill="1" applyBorder="1"/>
    <xf numFmtId="0" fontId="0" fillId="0" borderId="0" xfId="0" applyFill="1" applyBorder="1"/>
    <xf numFmtId="0" fontId="22" fillId="0" borderId="1" xfId="0" applyFont="1" applyFill="1" applyBorder="1" applyAlignment="1">
      <alignment vertical="center" wrapText="1"/>
    </xf>
    <xf numFmtId="0" fontId="38" fillId="0" borderId="1" xfId="0" applyFont="1" applyFill="1" applyBorder="1" applyAlignment="1">
      <alignment vertical="center" wrapText="1"/>
    </xf>
    <xf numFmtId="0" fontId="39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38" fillId="0" borderId="1" xfId="0" applyFont="1" applyFill="1" applyBorder="1" applyAlignment="1">
      <alignment horizontal="left" vertical="center"/>
    </xf>
    <xf numFmtId="0" fontId="31" fillId="0" borderId="1" xfId="0" applyFont="1" applyFill="1" applyBorder="1" applyAlignment="1">
      <alignment horizontal="left" vertical="center" wrapText="1"/>
    </xf>
    <xf numFmtId="0" fontId="39" fillId="0" borderId="1" xfId="0" applyFont="1" applyFill="1" applyBorder="1" applyAlignment="1">
      <alignment horizontal="left" vertical="center"/>
    </xf>
    <xf numFmtId="0" fontId="30" fillId="0" borderId="1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24" fillId="0" borderId="17" xfId="0" applyFont="1" applyFill="1" applyBorder="1" applyAlignment="1">
      <alignment horizontal="center" vertical="center"/>
    </xf>
    <xf numFmtId="0" fontId="38" fillId="0" borderId="18" xfId="0" applyFont="1" applyFill="1" applyBorder="1" applyAlignment="1">
      <alignment vertical="center"/>
    </xf>
    <xf numFmtId="0" fontId="30" fillId="0" borderId="18" xfId="0" applyFont="1" applyFill="1" applyBorder="1" applyAlignment="1">
      <alignment horizontal="left" vertical="center" wrapText="1"/>
    </xf>
    <xf numFmtId="0" fontId="22" fillId="0" borderId="18" xfId="0" applyFont="1" applyFill="1" applyBorder="1" applyAlignment="1">
      <alignment vertical="center" wrapText="1"/>
    </xf>
    <xf numFmtId="0" fontId="46" fillId="0" borderId="18" xfId="0" applyFont="1" applyFill="1" applyBorder="1" applyAlignment="1">
      <alignment horizontal="center" vertical="center"/>
    </xf>
    <xf numFmtId="1" fontId="0" fillId="0" borderId="18" xfId="0" applyNumberFormat="1" applyFont="1" applyFill="1" applyBorder="1" applyAlignment="1">
      <alignment horizontal="center"/>
    </xf>
    <xf numFmtId="1" fontId="0" fillId="0" borderId="18" xfId="0" applyNumberFormat="1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24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" fontId="0" fillId="0" borderId="16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vertical="center" wrapText="1"/>
    </xf>
    <xf numFmtId="0" fontId="38" fillId="0" borderId="6" xfId="0" applyFont="1" applyFill="1" applyBorder="1" applyAlignment="1">
      <alignment vertical="center"/>
    </xf>
    <xf numFmtId="0" fontId="30" fillId="0" borderId="6" xfId="0" applyFont="1" applyFill="1" applyBorder="1" applyAlignment="1">
      <alignment horizontal="left" vertical="center" wrapText="1"/>
    </xf>
    <xf numFmtId="0" fontId="39" fillId="0" borderId="6" xfId="0" applyFont="1" applyFill="1" applyBorder="1" applyAlignment="1">
      <alignment vertical="center"/>
    </xf>
    <xf numFmtId="0" fontId="12" fillId="0" borderId="2" xfId="0" applyFont="1" applyFill="1" applyBorder="1" applyAlignment="1">
      <alignment vertical="center" wrapText="1"/>
    </xf>
    <xf numFmtId="0" fontId="38" fillId="0" borderId="6" xfId="0" applyFont="1" applyFill="1" applyBorder="1" applyAlignment="1">
      <alignment horizontal="left" vertical="center"/>
    </xf>
    <xf numFmtId="0" fontId="31" fillId="0" borderId="6" xfId="0" applyFont="1" applyFill="1" applyBorder="1" applyAlignment="1">
      <alignment horizontal="left" vertical="center" wrapText="1"/>
    </xf>
    <xf numFmtId="0" fontId="39" fillId="0" borderId="6" xfId="0" applyFont="1" applyFill="1" applyBorder="1" applyAlignment="1">
      <alignment horizontal="left" vertical="center"/>
    </xf>
    <xf numFmtId="0" fontId="12" fillId="0" borderId="6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0" fontId="46" fillId="0" borderId="7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46" fillId="0" borderId="2" xfId="0" applyFont="1" applyFill="1" applyBorder="1" applyAlignment="1">
      <alignment horizontal="center" vertical="center"/>
    </xf>
    <xf numFmtId="1" fontId="0" fillId="0" borderId="17" xfId="0" applyNumberFormat="1" applyFont="1" applyFill="1" applyBorder="1" applyAlignment="1">
      <alignment horizontal="center" vertical="center"/>
    </xf>
    <xf numFmtId="1" fontId="0" fillId="0" borderId="19" xfId="0" applyNumberFormat="1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/>
    </xf>
    <xf numFmtId="0" fontId="31" fillId="0" borderId="0" xfId="0" applyFont="1" applyFill="1" applyAlignment="1">
      <alignment vertical="center"/>
    </xf>
    <xf numFmtId="0" fontId="29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30" fillId="0" borderId="0" xfId="0" applyFont="1" applyFill="1" applyAlignment="1">
      <alignment horizontal="center"/>
    </xf>
    <xf numFmtId="0" fontId="29" fillId="0" borderId="0" xfId="0" applyFont="1" applyFill="1" applyAlignment="1">
      <alignment vertical="center"/>
    </xf>
    <xf numFmtId="0" fontId="0" fillId="0" borderId="0" xfId="0" applyFill="1" applyAlignment="1">
      <alignment horizontal="center"/>
    </xf>
    <xf numFmtId="1" fontId="32" fillId="0" borderId="0" xfId="0" applyNumberFormat="1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29" fillId="0" borderId="0" xfId="0" applyFont="1" applyFill="1"/>
    <xf numFmtId="1" fontId="0" fillId="0" borderId="15" xfId="0" applyNumberFormat="1" applyFont="1" applyFill="1" applyBorder="1" applyAlignment="1">
      <alignment vertical="center"/>
    </xf>
    <xf numFmtId="1" fontId="0" fillId="0" borderId="16" xfId="0" applyNumberFormat="1" applyFont="1" applyFill="1" applyBorder="1" applyAlignment="1">
      <alignment vertical="center"/>
    </xf>
    <xf numFmtId="1" fontId="0" fillId="0" borderId="17" xfId="0" applyNumberFormat="1" applyFont="1" applyFill="1" applyBorder="1" applyAlignment="1">
      <alignment vertical="center"/>
    </xf>
    <xf numFmtId="1" fontId="0" fillId="0" borderId="19" xfId="0" applyNumberFormat="1" applyFont="1" applyFill="1" applyBorder="1" applyAlignment="1">
      <alignment vertical="center"/>
    </xf>
    <xf numFmtId="0" fontId="13" fillId="0" borderId="0" xfId="0" applyFont="1" applyFill="1" applyAlignment="1">
      <alignment horizontal="center"/>
    </xf>
    <xf numFmtId="0" fontId="31" fillId="0" borderId="0" xfId="0" applyFont="1" applyFill="1" applyAlignment="1">
      <alignment horizontal="left" vertical="center"/>
    </xf>
    <xf numFmtId="1" fontId="32" fillId="0" borderId="0" xfId="0" applyNumberFormat="1" applyFont="1" applyFill="1" applyAlignment="1">
      <alignment horizontal="center" vertical="center"/>
    </xf>
    <xf numFmtId="1" fontId="0" fillId="0" borderId="1" xfId="0" applyNumberFormat="1" applyFill="1" applyBorder="1"/>
    <xf numFmtId="0" fontId="21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horizontal="center" vertical="center" wrapText="1"/>
    </xf>
    <xf numFmtId="1" fontId="69" fillId="0" borderId="16" xfId="0" applyNumberFormat="1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vertical="center" wrapText="1"/>
    </xf>
    <xf numFmtId="0" fontId="31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vertical="center" wrapText="1"/>
    </xf>
    <xf numFmtId="0" fontId="46" fillId="0" borderId="6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vertical="center" wrapText="1"/>
    </xf>
    <xf numFmtId="1" fontId="69" fillId="0" borderId="19" xfId="0" applyNumberFormat="1" applyFont="1" applyFill="1" applyBorder="1" applyAlignment="1">
      <alignment horizontal="center" vertical="center" wrapText="1"/>
    </xf>
    <xf numFmtId="0" fontId="2" fillId="0" borderId="0" xfId="0" applyFont="1" applyBorder="1"/>
    <xf numFmtId="1" fontId="0" fillId="0" borderId="15" xfId="0" applyNumberFormat="1" applyFont="1" applyFill="1" applyBorder="1" applyAlignment="1">
      <alignment horizontal="center"/>
    </xf>
    <xf numFmtId="1" fontId="0" fillId="0" borderId="16" xfId="0" applyNumberFormat="1" applyFont="1" applyFill="1" applyBorder="1" applyAlignment="1">
      <alignment horizontal="center"/>
    </xf>
    <xf numFmtId="1" fontId="0" fillId="0" borderId="17" xfId="0" applyNumberFormat="1" applyFont="1" applyFill="1" applyBorder="1" applyAlignment="1">
      <alignment horizontal="center"/>
    </xf>
    <xf numFmtId="1" fontId="0" fillId="0" borderId="19" xfId="0" applyNumberFormat="1" applyFont="1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6" xfId="0" applyNumberFormat="1" applyBorder="1" applyAlignment="1">
      <alignment horizontal="right" vertical="center"/>
    </xf>
    <xf numFmtId="1" fontId="0" fillId="0" borderId="10" xfId="0" applyNumberFormat="1" applyBorder="1" applyAlignment="1">
      <alignment horizontal="right" vertical="center"/>
    </xf>
    <xf numFmtId="1" fontId="0" fillId="0" borderId="4" xfId="0" applyNumberFormat="1" applyBorder="1" applyAlignment="1">
      <alignment horizontal="right" vertical="center"/>
    </xf>
    <xf numFmtId="0" fontId="20" fillId="2" borderId="6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8" fillId="2" borderId="6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55" fillId="0" borderId="0" xfId="0" applyFont="1" applyAlignment="1">
      <alignment horizontal="center" vertical="center" wrapText="1"/>
    </xf>
    <xf numFmtId="0" fontId="27" fillId="0" borderId="6" xfId="0" applyFont="1" applyBorder="1" applyAlignment="1">
      <alignment horizontal="left" vertical="center" wrapText="1"/>
    </xf>
    <xf numFmtId="0" fontId="29" fillId="0" borderId="4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33" fillId="2" borderId="6" xfId="0" applyFont="1" applyFill="1" applyBorder="1" applyAlignment="1">
      <alignment horizontal="center" vertical="center"/>
    </xf>
    <xf numFmtId="0" fontId="33" fillId="2" borderId="10" xfId="0" applyFont="1" applyFill="1" applyBorder="1" applyAlignment="1">
      <alignment horizontal="center" vertical="center"/>
    </xf>
    <xf numFmtId="0" fontId="33" fillId="2" borderId="4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7" fillId="2" borderId="6" xfId="0" applyFont="1" applyFill="1" applyBorder="1" applyAlignment="1">
      <alignment horizontal="left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46" fillId="2" borderId="6" xfId="0" applyFont="1" applyFill="1" applyBorder="1" applyAlignment="1">
      <alignment horizontal="center" vertical="center"/>
    </xf>
    <xf numFmtId="0" fontId="42" fillId="0" borderId="11" xfId="0" applyFont="1" applyBorder="1" applyAlignment="1">
      <alignment wrapText="1"/>
    </xf>
    <xf numFmtId="0" fontId="42" fillId="0" borderId="12" xfId="0" applyFont="1" applyBorder="1"/>
    <xf numFmtId="0" fontId="46" fillId="0" borderId="7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46" fillId="2" borderId="7" xfId="0" applyFont="1" applyFill="1" applyBorder="1" applyAlignment="1">
      <alignment horizontal="center" vertical="center"/>
    </xf>
    <xf numFmtId="1" fontId="0" fillId="0" borderId="23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62" fillId="3" borderId="23" xfId="0" applyNumberFormat="1" applyFont="1" applyFill="1" applyBorder="1" applyAlignment="1">
      <alignment horizontal="center" vertical="center" wrapText="1"/>
    </xf>
    <xf numFmtId="1" fontId="62" fillId="3" borderId="5" xfId="0" applyNumberFormat="1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1" fontId="32" fillId="0" borderId="20" xfId="0" applyNumberFormat="1" applyFont="1" applyBorder="1" applyAlignment="1">
      <alignment horizontal="center" vertical="center"/>
    </xf>
    <xf numFmtId="1" fontId="32" fillId="0" borderId="21" xfId="0" applyNumberFormat="1" applyFont="1" applyBorder="1" applyAlignment="1">
      <alignment horizontal="center" vertical="center"/>
    </xf>
    <xf numFmtId="1" fontId="32" fillId="0" borderId="22" xfId="0" applyNumberFormat="1" applyFont="1" applyBorder="1" applyAlignment="1">
      <alignment horizontal="center" vertical="center"/>
    </xf>
    <xf numFmtId="1" fontId="62" fillId="3" borderId="1" xfId="0" applyNumberFormat="1" applyFont="1" applyFill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1" fontId="0" fillId="0" borderId="16" xfId="0" applyNumberFormat="1" applyBorder="1" applyAlignment="1">
      <alignment horizontal="center"/>
    </xf>
    <xf numFmtId="1" fontId="62" fillId="3" borderId="15" xfId="0" applyNumberFormat="1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1" fontId="32" fillId="8" borderId="23" xfId="0" applyNumberFormat="1" applyFont="1" applyFill="1" applyBorder="1" applyAlignment="1">
      <alignment horizontal="center" vertical="center"/>
    </xf>
    <xf numFmtId="1" fontId="32" fillId="8" borderId="24" xfId="0" applyNumberFormat="1" applyFont="1" applyFill="1" applyBorder="1" applyAlignment="1">
      <alignment horizontal="center" vertical="center"/>
    </xf>
    <xf numFmtId="0" fontId="14" fillId="0" borderId="0" xfId="0" applyFont="1"/>
    <xf numFmtId="0" fontId="2" fillId="0" borderId="0" xfId="0" applyFont="1"/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8" fillId="0" borderId="0" xfId="0" applyFont="1"/>
    <xf numFmtId="0" fontId="54" fillId="0" borderId="0" xfId="0" applyFont="1"/>
    <xf numFmtId="0" fontId="49" fillId="7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7" borderId="1" xfId="0" applyFont="1" applyFill="1" applyBorder="1" applyAlignment="1">
      <alignment horizontal="left" vertical="center"/>
    </xf>
    <xf numFmtId="0" fontId="68" fillId="7" borderId="1" xfId="0" applyFont="1" applyFill="1" applyBorder="1" applyAlignment="1">
      <alignment horizontal="left" vertical="center"/>
    </xf>
    <xf numFmtId="0" fontId="68" fillId="7" borderId="6" xfId="0" applyFont="1" applyFill="1" applyBorder="1" applyAlignment="1">
      <alignment horizontal="left" vertical="center"/>
    </xf>
    <xf numFmtId="1" fontId="32" fillId="0" borderId="23" xfId="0" applyNumberFormat="1" applyFont="1" applyBorder="1" applyAlignment="1">
      <alignment horizontal="center" vertical="center"/>
    </xf>
    <xf numFmtId="1" fontId="32" fillId="0" borderId="5" xfId="0" applyNumberFormat="1" applyFont="1" applyBorder="1" applyAlignment="1">
      <alignment horizontal="center" vertical="center"/>
    </xf>
    <xf numFmtId="1" fontId="32" fillId="8" borderId="5" xfId="0" applyNumberFormat="1" applyFont="1" applyFill="1" applyBorder="1" applyAlignment="1">
      <alignment horizontal="center" vertical="center"/>
    </xf>
    <xf numFmtId="0" fontId="14" fillId="0" borderId="20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32" fillId="0" borderId="20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0" fontId="32" fillId="0" borderId="33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/>
    </xf>
    <xf numFmtId="0" fontId="32" fillId="0" borderId="14" xfId="0" applyFont="1" applyBorder="1" applyAlignment="1">
      <alignment horizontal="center"/>
    </xf>
    <xf numFmtId="1" fontId="32" fillId="0" borderId="13" xfId="0" applyNumberFormat="1" applyFont="1" applyBorder="1" applyAlignment="1">
      <alignment horizontal="center"/>
    </xf>
    <xf numFmtId="1" fontId="32" fillId="0" borderId="14" xfId="0" applyNumberFormat="1" applyFont="1" applyBorder="1" applyAlignment="1">
      <alignment horizontal="center"/>
    </xf>
    <xf numFmtId="1" fontId="32" fillId="0" borderId="20" xfId="0" applyNumberFormat="1" applyFont="1" applyBorder="1" applyAlignment="1">
      <alignment horizontal="center"/>
    </xf>
    <xf numFmtId="1" fontId="32" fillId="0" borderId="22" xfId="0" applyNumberFormat="1" applyFont="1" applyBorder="1" applyAlignment="1">
      <alignment horizontal="center"/>
    </xf>
    <xf numFmtId="0" fontId="62" fillId="3" borderId="7" xfId="0" applyFont="1" applyFill="1" applyBorder="1" applyAlignment="1">
      <alignment horizontal="center" wrapText="1"/>
    </xf>
    <xf numFmtId="0" fontId="62" fillId="3" borderId="11" xfId="0" applyFont="1" applyFill="1" applyBorder="1" applyAlignment="1">
      <alignment horizontal="center" wrapText="1"/>
    </xf>
    <xf numFmtId="0" fontId="5" fillId="0" borderId="0" xfId="0" applyFont="1"/>
    <xf numFmtId="0" fontId="0" fillId="0" borderId="0" xfId="0"/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1" fontId="5" fillId="0" borderId="13" xfId="0" applyNumberFormat="1" applyFont="1" applyBorder="1" applyAlignment="1">
      <alignment horizontal="center"/>
    </xf>
    <xf numFmtId="1" fontId="5" fillId="0" borderId="14" xfId="0" applyNumberFormat="1" applyFont="1" applyBorder="1" applyAlignment="1">
      <alignment horizontal="center"/>
    </xf>
    <xf numFmtId="1" fontId="32" fillId="0" borderId="1" xfId="0" applyNumberFormat="1" applyFont="1" applyFill="1" applyBorder="1" applyAlignment="1">
      <alignment horizontal="center" vertical="center"/>
    </xf>
    <xf numFmtId="1" fontId="32" fillId="0" borderId="16" xfId="0" applyNumberFormat="1" applyFont="1" applyFill="1" applyBorder="1" applyAlignment="1">
      <alignment horizontal="center" vertical="center"/>
    </xf>
    <xf numFmtId="1" fontId="0" fillId="0" borderId="15" xfId="0" applyNumberFormat="1" applyFill="1" applyBorder="1"/>
    <xf numFmtId="1" fontId="0" fillId="0" borderId="16" xfId="0" applyNumberFormat="1" applyFill="1" applyBorder="1"/>
    <xf numFmtId="1" fontId="0" fillId="0" borderId="15" xfId="0" applyNumberFormat="1" applyFill="1" applyBorder="1" applyAlignment="1">
      <alignment horizontal="center"/>
    </xf>
    <xf numFmtId="1" fontId="32" fillId="0" borderId="2" xfId="0" applyNumberFormat="1" applyFont="1" applyFill="1" applyBorder="1" applyAlignment="1">
      <alignment horizontal="center" vertical="center"/>
    </xf>
    <xf numFmtId="1" fontId="32" fillId="0" borderId="24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1" fontId="0" fillId="0" borderId="23" xfId="0" applyNumberFormat="1" applyFill="1" applyBorder="1" applyAlignment="1">
      <alignment horizontal="center"/>
    </xf>
    <xf numFmtId="1" fontId="0" fillId="0" borderId="5" xfId="0" applyNumberFormat="1" applyFill="1" applyBorder="1" applyAlignment="1">
      <alignment horizontal="center"/>
    </xf>
    <xf numFmtId="1" fontId="0" fillId="0" borderId="30" xfId="0" applyNumberFormat="1" applyFill="1" applyBorder="1" applyAlignment="1">
      <alignment horizontal="center"/>
    </xf>
    <xf numFmtId="1" fontId="0" fillId="0" borderId="31" xfId="0" applyNumberFormat="1" applyFill="1" applyBorder="1" applyAlignment="1">
      <alignment horizontal="center"/>
    </xf>
    <xf numFmtId="1" fontId="0" fillId="0" borderId="18" xfId="0" applyNumberForma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28" fillId="0" borderId="0" xfId="0" applyFont="1" applyFill="1"/>
    <xf numFmtId="0" fontId="27" fillId="0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784226</xdr:colOff>
      <xdr:row>0</xdr:row>
      <xdr:rowOff>38099</xdr:rowOff>
    </xdr:from>
    <xdr:to>
      <xdr:col>3</xdr:col>
      <xdr:colOff>371475</xdr:colOff>
      <xdr:row>5</xdr:row>
      <xdr:rowOff>142874</xdr:rowOff>
    </xdr:to>
    <xdr:pic>
      <xdr:nvPicPr>
        <xdr:cNvPr id="2" name="Рисунок 14">
          <a:extLst>
            <a:ext uri="{FF2B5EF4-FFF2-40B4-BE49-F238E27FC236}">
              <a16:creationId xmlns:a16="http://schemas.microsoft.com/office/drawing/2014/main" id="{73C1AFD3-5E5A-4974-A196-4F2BAB7C7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826" y="38099"/>
          <a:ext cx="2749549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79375</xdr:colOff>
      <xdr:row>6</xdr:row>
      <xdr:rowOff>123825</xdr:rowOff>
    </xdr:from>
    <xdr:to>
      <xdr:col>4</xdr:col>
      <xdr:colOff>161925</xdr:colOff>
      <xdr:row>11</xdr:row>
      <xdr:rowOff>76200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8C4A1A0-3D41-4C4C-93F0-D6FC216BC701}"/>
            </a:ext>
          </a:extLst>
        </xdr:cNvPr>
        <xdr:cNvSpPr txBox="1"/>
      </xdr:nvSpPr>
      <xdr:spPr>
        <a:xfrm>
          <a:off x="79375" y="1266825"/>
          <a:ext cx="4464050" cy="904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ctr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д.20, 2 этаж над воротами 7-12. Телефон : +7(920) 968-51-08</a:t>
          </a:r>
          <a:endParaRPr 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476250</xdr:colOff>
      <xdr:row>0</xdr:row>
      <xdr:rowOff>133350</xdr:rowOff>
    </xdr:from>
    <xdr:to>
      <xdr:col>1</xdr:col>
      <xdr:colOff>838200</xdr:colOff>
      <xdr:row>5</xdr:row>
      <xdr:rowOff>152400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4301EF14-F35B-48A6-ACBC-BA858C95A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33350"/>
          <a:ext cx="97155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2</xdr:col>
      <xdr:colOff>383345</xdr:colOff>
      <xdr:row>2</xdr:row>
      <xdr:rowOff>104775</xdr:rowOff>
    </xdr:to>
    <xdr:pic>
      <xdr:nvPicPr>
        <xdr:cNvPr id="3" name="Рисунок 14">
          <a:extLst>
            <a:ext uri="{FF2B5EF4-FFF2-40B4-BE49-F238E27FC236}">
              <a16:creationId xmlns:a16="http://schemas.microsoft.com/office/drawing/2014/main" id="{3CA6172C-E10A-4B7B-B340-BD210EC77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564444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47624</xdr:colOff>
      <xdr:row>0</xdr:row>
      <xdr:rowOff>0</xdr:rowOff>
    </xdr:from>
    <xdr:to>
      <xdr:col>10</xdr:col>
      <xdr:colOff>104774</xdr:colOff>
      <xdr:row>2</xdr:row>
      <xdr:rowOff>184150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88FCB84-4381-4E9B-9047-EE6E990DA073}"/>
            </a:ext>
          </a:extLst>
        </xdr:cNvPr>
        <xdr:cNvSpPr txBox="1"/>
      </xdr:nvSpPr>
      <xdr:spPr>
        <a:xfrm>
          <a:off x="2228849" y="0"/>
          <a:ext cx="3819525" cy="565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д.20, 2 этаж над воротами 7-12. Телефон : +7(920) 968-51-08</a:t>
          </a:r>
          <a:endParaRPr lang="en-US" sz="105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457200</xdr:colOff>
      <xdr:row>0</xdr:row>
      <xdr:rowOff>38100</xdr:rowOff>
    </xdr:from>
    <xdr:to>
      <xdr:col>11</xdr:col>
      <xdr:colOff>561975</xdr:colOff>
      <xdr:row>3</xdr:row>
      <xdr:rowOff>180975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BAA77D85-566A-4BCB-A103-ECFBAF598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38100"/>
          <a:ext cx="7143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694901</xdr:colOff>
      <xdr:row>2</xdr:row>
      <xdr:rowOff>28575</xdr:rowOff>
    </xdr:to>
    <xdr:pic>
      <xdr:nvPicPr>
        <xdr:cNvPr id="4" name="Рисунок 14">
          <a:extLst>
            <a:ext uri="{FF2B5EF4-FFF2-40B4-BE49-F238E27FC236}">
              <a16:creationId xmlns:a16="http://schemas.microsoft.com/office/drawing/2014/main" id="{1DDC284D-F3ED-4BBC-97BB-9FC6E8EF7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401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828675</xdr:colOff>
      <xdr:row>0</xdr:row>
      <xdr:rowOff>0</xdr:rowOff>
    </xdr:from>
    <xdr:to>
      <xdr:col>10</xdr:col>
      <xdr:colOff>171450</xdr:colOff>
      <xdr:row>3</xdr:row>
      <xdr:rowOff>12700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819F45E-2C65-40E3-A36C-AD2593F17EF1}"/>
            </a:ext>
          </a:extLst>
        </xdr:cNvPr>
        <xdr:cNvSpPr txBox="1"/>
      </xdr:nvSpPr>
      <xdr:spPr>
        <a:xfrm>
          <a:off x="1781175" y="0"/>
          <a:ext cx="4210050" cy="584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д.20, 2 этаж над воротами 7-12.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 Телефон : +7(920) 968-51-08</a:t>
          </a:r>
          <a:endParaRPr lang="en-US" sz="105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304800</xdr:colOff>
      <xdr:row>0</xdr:row>
      <xdr:rowOff>76200</xdr:rowOff>
    </xdr:from>
    <xdr:to>
      <xdr:col>11</xdr:col>
      <xdr:colOff>561975</xdr:colOff>
      <xdr:row>4</xdr:row>
      <xdr:rowOff>180975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1932844E-90D6-40D4-8F63-2A977AFA2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575" y="76200"/>
          <a:ext cx="866775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222249</xdr:colOff>
      <xdr:row>2</xdr:row>
      <xdr:rowOff>95250</xdr:rowOff>
    </xdr:to>
    <xdr:pic>
      <xdr:nvPicPr>
        <xdr:cNvPr id="3" name="Рисунок 14">
          <a:extLst>
            <a:ext uri="{FF2B5EF4-FFF2-40B4-BE49-F238E27FC236}">
              <a16:creationId xmlns:a16="http://schemas.microsoft.com/office/drawing/2014/main" id="{42AD661D-BC22-493E-AD96-A80627D94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9524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619125</xdr:colOff>
      <xdr:row>0</xdr:row>
      <xdr:rowOff>0</xdr:rowOff>
    </xdr:from>
    <xdr:to>
      <xdr:col>9</xdr:col>
      <xdr:colOff>485774</xdr:colOff>
      <xdr:row>2</xdr:row>
      <xdr:rowOff>177800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8CD0980-7624-47F2-BFC8-082615384E58}"/>
            </a:ext>
          </a:extLst>
        </xdr:cNvPr>
        <xdr:cNvSpPr txBox="1"/>
      </xdr:nvSpPr>
      <xdr:spPr>
        <a:xfrm>
          <a:off x="1676400" y="0"/>
          <a:ext cx="4076699" cy="558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д.20, 2 этаж над воротами 7-12. 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Телефон : +7(920) 968-51-08</a:t>
          </a:r>
          <a:endParaRPr lang="en-US" sz="105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371475</xdr:colOff>
      <xdr:row>0</xdr:row>
      <xdr:rowOff>28575</xdr:rowOff>
    </xdr:from>
    <xdr:to>
      <xdr:col>11</xdr:col>
      <xdr:colOff>533400</xdr:colOff>
      <xdr:row>4</xdr:row>
      <xdr:rowOff>38100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AD12E2F7-760E-46D8-89C6-D39E40736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28575"/>
          <a:ext cx="77152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28574</xdr:rowOff>
    </xdr:from>
    <xdr:to>
      <xdr:col>2</xdr:col>
      <xdr:colOff>338692</xdr:colOff>
      <xdr:row>2</xdr:row>
      <xdr:rowOff>28575</xdr:rowOff>
    </xdr:to>
    <xdr:pic>
      <xdr:nvPicPr>
        <xdr:cNvPr id="3" name="Рисунок 14">
          <a:extLst>
            <a:ext uri="{FF2B5EF4-FFF2-40B4-BE49-F238E27FC236}">
              <a16:creationId xmlns:a16="http://schemas.microsoft.com/office/drawing/2014/main" id="{F702D844-78F6-466B-8C32-ED9560FC9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8574"/>
          <a:ext cx="1472166" cy="381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314324</xdr:colOff>
      <xdr:row>0</xdr:row>
      <xdr:rowOff>0</xdr:rowOff>
    </xdr:from>
    <xdr:to>
      <xdr:col>10</xdr:col>
      <xdr:colOff>85724</xdr:colOff>
      <xdr:row>3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6364C1A-EA1A-4B26-98E3-A27074223900}"/>
            </a:ext>
          </a:extLst>
        </xdr:cNvPr>
        <xdr:cNvSpPr txBox="1"/>
      </xdr:nvSpPr>
      <xdr:spPr>
        <a:xfrm>
          <a:off x="2057399" y="0"/>
          <a:ext cx="4219575" cy="571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д.20, 2 этаж над воротами 7-12. 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Телефон : +7(920) 968-51-08</a:t>
          </a:r>
          <a:endParaRPr lang="en-US" sz="105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390525</xdr:colOff>
      <xdr:row>0</xdr:row>
      <xdr:rowOff>95250</xdr:rowOff>
    </xdr:from>
    <xdr:to>
      <xdr:col>11</xdr:col>
      <xdr:colOff>514350</xdr:colOff>
      <xdr:row>4</xdr:row>
      <xdr:rowOff>66675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519C93E8-0284-480C-8786-DA09AD7D3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95250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923925</xdr:colOff>
      <xdr:row>1</xdr:row>
      <xdr:rowOff>165503</xdr:rowOff>
    </xdr:to>
    <xdr:pic>
      <xdr:nvPicPr>
        <xdr:cNvPr id="2" name="Рисунок 1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152525" cy="356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1009650</xdr:colOff>
      <xdr:row>0</xdr:row>
      <xdr:rowOff>25400</xdr:rowOff>
    </xdr:from>
    <xdr:to>
      <xdr:col>7</xdr:col>
      <xdr:colOff>123825</xdr:colOff>
      <xdr:row>3</xdr:row>
      <xdr:rowOff>31750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B63CE5D-A4B9-468F-ADB3-79DC10BFA8CC}"/>
            </a:ext>
          </a:extLst>
        </xdr:cNvPr>
        <xdr:cNvSpPr txBox="1"/>
      </xdr:nvSpPr>
      <xdr:spPr>
        <a:xfrm>
          <a:off x="1238250" y="25400"/>
          <a:ext cx="3514725" cy="577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д.20, 2 этаж над воротами 7-12. Телефон : +7(920) 968-51-08</a:t>
          </a:r>
          <a:endParaRPr lang="en-US" sz="105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7</xdr:col>
      <xdr:colOff>180975</xdr:colOff>
      <xdr:row>0</xdr:row>
      <xdr:rowOff>57150</xdr:rowOff>
    </xdr:from>
    <xdr:to>
      <xdr:col>8</xdr:col>
      <xdr:colOff>238125</xdr:colOff>
      <xdr:row>3</xdr:row>
      <xdr:rowOff>152400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9F355408-B6B5-4950-8E93-0D8F33E5E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57150"/>
          <a:ext cx="66675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2</xdr:col>
      <xdr:colOff>396874</xdr:colOff>
      <xdr:row>3</xdr:row>
      <xdr:rowOff>0</xdr:rowOff>
    </xdr:to>
    <xdr:pic>
      <xdr:nvPicPr>
        <xdr:cNvPr id="3" name="Рисунок 14">
          <a:extLst>
            <a:ext uri="{FF2B5EF4-FFF2-40B4-BE49-F238E27FC236}">
              <a16:creationId xmlns:a16="http://schemas.microsoft.com/office/drawing/2014/main" id="{A2FF3B22-4227-4908-94A3-5DDEE4928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1463674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771526</xdr:colOff>
      <xdr:row>0</xdr:row>
      <xdr:rowOff>0</xdr:rowOff>
    </xdr:from>
    <xdr:to>
      <xdr:col>13</xdr:col>
      <xdr:colOff>333376</xdr:colOff>
      <xdr:row>3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DAE7B58-B2E7-4E77-858F-6B8624BCC54A}"/>
            </a:ext>
          </a:extLst>
        </xdr:cNvPr>
        <xdr:cNvSpPr txBox="1"/>
      </xdr:nvSpPr>
      <xdr:spPr>
        <a:xfrm>
          <a:off x="1838326" y="0"/>
          <a:ext cx="4819650" cy="571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д.20, 2 этаж над воротами 7-12. 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Телефон : +7(920) 968-51-08</a:t>
          </a:r>
          <a:endParaRPr lang="en-US" sz="105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14</xdr:col>
      <xdr:colOff>638175</xdr:colOff>
      <xdr:row>0</xdr:row>
      <xdr:rowOff>57149</xdr:rowOff>
    </xdr:from>
    <xdr:to>
      <xdr:col>15</xdr:col>
      <xdr:colOff>685801</xdr:colOff>
      <xdr:row>4</xdr:row>
      <xdr:rowOff>76200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C0D8AC36-A5D9-44BC-8114-CE97D587D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57149"/>
          <a:ext cx="781051" cy="781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592189</xdr:colOff>
      <xdr:row>2</xdr:row>
      <xdr:rowOff>38100</xdr:rowOff>
    </xdr:to>
    <xdr:pic>
      <xdr:nvPicPr>
        <xdr:cNvPr id="4" name="Рисунок 14">
          <a:extLst>
            <a:ext uri="{FF2B5EF4-FFF2-40B4-BE49-F238E27FC236}">
              <a16:creationId xmlns:a16="http://schemas.microsoft.com/office/drawing/2014/main" id="{8A4E8291-1733-459D-9E92-14AC148E2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3739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819151</xdr:colOff>
      <xdr:row>0</xdr:row>
      <xdr:rowOff>0</xdr:rowOff>
    </xdr:from>
    <xdr:to>
      <xdr:col>10</xdr:col>
      <xdr:colOff>381000</xdr:colOff>
      <xdr:row>3</xdr:row>
      <xdr:rowOff>12700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CEAA171-6D21-41FA-B623-6ADC24FE2D64}"/>
            </a:ext>
          </a:extLst>
        </xdr:cNvPr>
        <xdr:cNvSpPr txBox="1"/>
      </xdr:nvSpPr>
      <xdr:spPr>
        <a:xfrm>
          <a:off x="1790701" y="0"/>
          <a:ext cx="3876674" cy="584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д.20, 2 этаж над воротами 7-12. Телефон : +7(920) 968-51-08</a:t>
          </a:r>
          <a:endParaRPr lang="en-US" sz="105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390525</xdr:colOff>
      <xdr:row>0</xdr:row>
      <xdr:rowOff>114300</xdr:rowOff>
    </xdr:from>
    <xdr:to>
      <xdr:col>11</xdr:col>
      <xdr:colOff>495300</xdr:colOff>
      <xdr:row>3</xdr:row>
      <xdr:rowOff>161925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866AA90C-068F-46CA-A41D-96E3A3B2D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114300"/>
          <a:ext cx="6191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2</xdr:col>
      <xdr:colOff>515529</xdr:colOff>
      <xdr:row>2</xdr:row>
      <xdr:rowOff>123825</xdr:rowOff>
    </xdr:to>
    <xdr:pic>
      <xdr:nvPicPr>
        <xdr:cNvPr id="3" name="Рисунок 14">
          <a:extLst>
            <a:ext uri="{FF2B5EF4-FFF2-40B4-BE49-F238E27FC236}">
              <a16:creationId xmlns:a16="http://schemas.microsoft.com/office/drawing/2014/main" id="{5FC2270C-9BA7-471B-93EB-D69251A43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696628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685800</xdr:colOff>
      <xdr:row>0</xdr:row>
      <xdr:rowOff>0</xdr:rowOff>
    </xdr:from>
    <xdr:to>
      <xdr:col>9</xdr:col>
      <xdr:colOff>209550</xdr:colOff>
      <xdr:row>3</xdr:row>
      <xdr:rowOff>6350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4AB04C4-7C09-4BC6-9C89-BE65929B1BA7}"/>
            </a:ext>
          </a:extLst>
        </xdr:cNvPr>
        <xdr:cNvSpPr txBox="1"/>
      </xdr:nvSpPr>
      <xdr:spPr>
        <a:xfrm>
          <a:off x="1866900" y="0"/>
          <a:ext cx="4019550" cy="577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д.20, 2 этаж над воротами 7-12. 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Телефон : +7(920) 968-51-08</a:t>
          </a:r>
          <a:endParaRPr lang="en-US" sz="105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295275</xdr:colOff>
      <xdr:row>0</xdr:row>
      <xdr:rowOff>85725</xdr:rowOff>
    </xdr:from>
    <xdr:to>
      <xdr:col>11</xdr:col>
      <xdr:colOff>400050</xdr:colOff>
      <xdr:row>3</xdr:row>
      <xdr:rowOff>85725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17D40E4C-8D82-4216-8584-72C953D3E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85725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342901</xdr:colOff>
      <xdr:row>3</xdr:row>
      <xdr:rowOff>9525</xdr:rowOff>
    </xdr:to>
    <xdr:pic>
      <xdr:nvPicPr>
        <xdr:cNvPr id="3" name="Рисунок 14">
          <a:extLst>
            <a:ext uri="{FF2B5EF4-FFF2-40B4-BE49-F238E27FC236}">
              <a16:creationId xmlns:a16="http://schemas.microsoft.com/office/drawing/2014/main" id="{456EB01A-97B7-48D4-BFDD-D7B18B8EB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14451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485775</xdr:colOff>
      <xdr:row>0</xdr:row>
      <xdr:rowOff>0</xdr:rowOff>
    </xdr:from>
    <xdr:to>
      <xdr:col>10</xdr:col>
      <xdr:colOff>95250</xdr:colOff>
      <xdr:row>3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20DD896-890B-4E74-8846-2DA3EF545E13}"/>
            </a:ext>
          </a:extLst>
        </xdr:cNvPr>
        <xdr:cNvSpPr txBox="1"/>
      </xdr:nvSpPr>
      <xdr:spPr>
        <a:xfrm>
          <a:off x="1457325" y="0"/>
          <a:ext cx="3924300" cy="571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д.20, 2 этаж над воротами 7-12. 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Телефон : +7(920) 968-51-08</a:t>
          </a:r>
          <a:endParaRPr lang="en-US" sz="105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352425</xdr:colOff>
      <xdr:row>0</xdr:row>
      <xdr:rowOff>66675</xdr:rowOff>
    </xdr:from>
    <xdr:to>
      <xdr:col>11</xdr:col>
      <xdr:colOff>466725</xdr:colOff>
      <xdr:row>3</xdr:row>
      <xdr:rowOff>123825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FDA17077-F002-4D08-B97A-8D1074287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66675"/>
          <a:ext cx="6286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0</xdr:row>
      <xdr:rowOff>28574</xdr:rowOff>
    </xdr:from>
    <xdr:to>
      <xdr:col>2</xdr:col>
      <xdr:colOff>842433</xdr:colOff>
      <xdr:row>2</xdr:row>
      <xdr:rowOff>114299</xdr:rowOff>
    </xdr:to>
    <xdr:pic>
      <xdr:nvPicPr>
        <xdr:cNvPr id="3" name="Рисунок 14">
          <a:extLst>
            <a:ext uri="{FF2B5EF4-FFF2-40B4-BE49-F238E27FC236}">
              <a16:creationId xmlns:a16="http://schemas.microsoft.com/office/drawing/2014/main" id="{E3B8ED61-E2FC-4820-A4C5-55C9CF53F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8574"/>
          <a:ext cx="1518708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904874</xdr:colOff>
      <xdr:row>0</xdr:row>
      <xdr:rowOff>0</xdr:rowOff>
    </xdr:from>
    <xdr:to>
      <xdr:col>10</xdr:col>
      <xdr:colOff>419099</xdr:colOff>
      <xdr:row>2</xdr:row>
      <xdr:rowOff>184150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62A8FDA-1C39-4948-AE0F-834E726D413A}"/>
            </a:ext>
          </a:extLst>
        </xdr:cNvPr>
        <xdr:cNvSpPr txBox="1"/>
      </xdr:nvSpPr>
      <xdr:spPr>
        <a:xfrm>
          <a:off x="1924049" y="0"/>
          <a:ext cx="5324475" cy="565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д.20, 2 этаж над воротами 7-12.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 Телефон : +7(920) 968-51-08</a:t>
          </a:r>
          <a:endParaRPr lang="en-US" sz="105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11</xdr:col>
      <xdr:colOff>333375</xdr:colOff>
      <xdr:row>0</xdr:row>
      <xdr:rowOff>95250</xdr:rowOff>
    </xdr:from>
    <xdr:to>
      <xdr:col>12</xdr:col>
      <xdr:colOff>447675</xdr:colOff>
      <xdr:row>3</xdr:row>
      <xdr:rowOff>142875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6935731D-D3BF-4A97-9BCA-387AAFA29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5" y="95250"/>
          <a:ext cx="6191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2</xdr:col>
      <xdr:colOff>41274</xdr:colOff>
      <xdr:row>2</xdr:row>
      <xdr:rowOff>46</xdr:rowOff>
    </xdr:to>
    <xdr:pic>
      <xdr:nvPicPr>
        <xdr:cNvPr id="3" name="Рисунок 14">
          <a:extLst>
            <a:ext uri="{FF2B5EF4-FFF2-40B4-BE49-F238E27FC236}">
              <a16:creationId xmlns:a16="http://schemas.microsoft.com/office/drawing/2014/main" id="{11AE766C-E008-480B-AAAC-730228D56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84299" cy="3619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542925</xdr:colOff>
      <xdr:row>0</xdr:row>
      <xdr:rowOff>0</xdr:rowOff>
    </xdr:from>
    <xdr:to>
      <xdr:col>9</xdr:col>
      <xdr:colOff>428624</xdr:colOff>
      <xdr:row>3</xdr:row>
      <xdr:rowOff>19050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517FEC7-8817-4553-A576-8A54447EFE6C}"/>
            </a:ext>
          </a:extLst>
        </xdr:cNvPr>
        <xdr:cNvSpPr txBox="1"/>
      </xdr:nvSpPr>
      <xdr:spPr>
        <a:xfrm>
          <a:off x="1885950" y="0"/>
          <a:ext cx="3867149" cy="590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д.20, 2 этаж над воротами 7-12. Телефон : +7(920) 968-51-08</a:t>
          </a:r>
          <a:endParaRPr lang="en-US" sz="105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409575</xdr:colOff>
      <xdr:row>0</xdr:row>
      <xdr:rowOff>38100</xdr:rowOff>
    </xdr:from>
    <xdr:to>
      <xdr:col>10</xdr:col>
      <xdr:colOff>1028700</xdr:colOff>
      <xdr:row>3</xdr:row>
      <xdr:rowOff>85725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E8EBC4CF-F7FA-421F-9A4B-6EB567694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8100"/>
          <a:ext cx="6191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431675</xdr:colOff>
      <xdr:row>2</xdr:row>
      <xdr:rowOff>85725</xdr:rowOff>
    </xdr:to>
    <xdr:pic>
      <xdr:nvPicPr>
        <xdr:cNvPr id="3" name="Рисунок 14">
          <a:extLst>
            <a:ext uri="{FF2B5EF4-FFF2-40B4-BE49-F238E27FC236}">
              <a16:creationId xmlns:a16="http://schemas.microsoft.com/office/drawing/2014/main" id="{7EC1F1D0-99B7-434B-85C9-D7C86BB27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032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714375</xdr:colOff>
      <xdr:row>0</xdr:row>
      <xdr:rowOff>0</xdr:rowOff>
    </xdr:from>
    <xdr:to>
      <xdr:col>10</xdr:col>
      <xdr:colOff>485775</xdr:colOff>
      <xdr:row>3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791037F-3B52-44A8-958F-61CDFA7C74ED}"/>
            </a:ext>
          </a:extLst>
        </xdr:cNvPr>
        <xdr:cNvSpPr txBox="1"/>
      </xdr:nvSpPr>
      <xdr:spPr>
        <a:xfrm>
          <a:off x="1685925" y="0"/>
          <a:ext cx="4581525" cy="571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д.20, 2 этаж над воротами 7-12. 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Телефон : +7(920) 968-51-08</a:t>
          </a:r>
          <a:endParaRPr lang="en-US" sz="105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11</xdr:col>
      <xdr:colOff>152400</xdr:colOff>
      <xdr:row>0</xdr:row>
      <xdr:rowOff>66675</xdr:rowOff>
    </xdr:from>
    <xdr:to>
      <xdr:col>12</xdr:col>
      <xdr:colOff>381550</xdr:colOff>
      <xdr:row>4</xdr:row>
      <xdr:rowOff>174625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4D6E794C-6AE1-4524-8C16-E40B69D2B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5900" y="66675"/>
          <a:ext cx="864150" cy="869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680AC-EEFD-4992-9A1D-8ECC0122B493}">
  <sheetPr>
    <tabColor rgb="FF00B050"/>
  </sheetPr>
  <dimension ref="B1:D15"/>
  <sheetViews>
    <sheetView workbookViewId="0">
      <selection activeCell="C15" sqref="C15"/>
    </sheetView>
  </sheetViews>
  <sheetFormatPr defaultRowHeight="15" x14ac:dyDescent="0.25"/>
  <cols>
    <col min="2" max="2" width="24.85546875" customWidth="1"/>
    <col min="3" max="3" width="22.5703125" customWidth="1"/>
  </cols>
  <sheetData>
    <row r="1" spans="2:4" s="257" customFormat="1" x14ac:dyDescent="0.25"/>
    <row r="2" spans="2:4" s="257" customFormat="1" x14ac:dyDescent="0.25"/>
    <row r="3" spans="2:4" s="257" customFormat="1" x14ac:dyDescent="0.25"/>
    <row r="4" spans="2:4" s="257" customFormat="1" x14ac:dyDescent="0.25"/>
    <row r="5" spans="2:4" s="257" customFormat="1" x14ac:dyDescent="0.25"/>
    <row r="6" spans="2:4" s="257" customFormat="1" x14ac:dyDescent="0.25"/>
    <row r="7" spans="2:4" s="257" customFormat="1" x14ac:dyDescent="0.25"/>
    <row r="8" spans="2:4" s="257" customFormat="1" x14ac:dyDescent="0.25"/>
    <row r="9" spans="2:4" s="257" customFormat="1" x14ac:dyDescent="0.25"/>
    <row r="10" spans="2:4" s="257" customFormat="1" x14ac:dyDescent="0.25"/>
    <row r="11" spans="2:4" s="257" customFormat="1" x14ac:dyDescent="0.25"/>
    <row r="13" spans="2:4" s="257" customFormat="1" x14ac:dyDescent="0.25"/>
    <row r="15" spans="2:4" ht="117.75" customHeight="1" x14ac:dyDescent="0.25">
      <c r="B15" s="260" t="s">
        <v>350</v>
      </c>
      <c r="C15" s="261"/>
      <c r="D15" s="261" t="s">
        <v>351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U127"/>
  <sheetViews>
    <sheetView topLeftCell="A93" zoomScaleNormal="100" workbookViewId="0">
      <selection activeCell="L97" sqref="L97"/>
    </sheetView>
  </sheetViews>
  <sheetFormatPr defaultRowHeight="15" x14ac:dyDescent="0.25"/>
  <cols>
    <col min="1" max="1" width="2.42578125" customWidth="1"/>
    <col min="2" max="2" width="15.28515625" customWidth="1"/>
    <col min="3" max="3" width="15" customWidth="1"/>
    <col min="4" max="4" width="11.5703125" customWidth="1"/>
    <col min="5" max="5" width="3.5703125" customWidth="1"/>
    <col min="6" max="6" width="4.7109375" customWidth="1"/>
    <col min="7" max="8" width="9.140625" style="299" customWidth="1"/>
    <col min="10" max="10" width="9.140625" style="257"/>
    <col min="11" max="12" width="9.140625" style="299"/>
    <col min="15" max="15" width="8.140625" style="254" hidden="1" customWidth="1"/>
    <col min="17" max="21" width="9.140625" style="352"/>
  </cols>
  <sheetData>
    <row r="1" spans="1:21" x14ac:dyDescent="0.25">
      <c r="A1" s="7"/>
      <c r="B1" s="78"/>
      <c r="C1" s="62"/>
      <c r="D1" s="61"/>
      <c r="E1" s="16"/>
      <c r="F1" s="21"/>
      <c r="G1" s="21"/>
      <c r="H1" s="21"/>
      <c r="I1" s="26"/>
      <c r="J1" s="26"/>
      <c r="K1" s="26"/>
      <c r="L1" s="26"/>
      <c r="O1" s="26"/>
    </row>
    <row r="2" spans="1:21" x14ac:dyDescent="0.25">
      <c r="A2" s="11"/>
      <c r="B2" s="79"/>
      <c r="C2" s="62"/>
      <c r="D2" s="16"/>
      <c r="E2" s="21"/>
      <c r="F2" s="21"/>
      <c r="G2" s="21"/>
      <c r="H2" s="21"/>
      <c r="I2" s="26"/>
      <c r="J2" s="26"/>
      <c r="K2" s="26"/>
      <c r="L2" s="26"/>
      <c r="O2" s="26"/>
    </row>
    <row r="3" spans="1:21" x14ac:dyDescent="0.25">
      <c r="A3" s="11"/>
      <c r="B3" s="79"/>
      <c r="C3" s="62"/>
      <c r="D3" s="60"/>
      <c r="E3" s="21"/>
      <c r="F3" s="21"/>
      <c r="G3" s="21"/>
      <c r="H3" s="21"/>
      <c r="I3" s="26"/>
      <c r="J3" s="26"/>
      <c r="K3" s="26"/>
      <c r="L3" s="26"/>
      <c r="O3" s="26"/>
    </row>
    <row r="4" spans="1:21" x14ac:dyDescent="0.25">
      <c r="A4" s="83" t="s">
        <v>8</v>
      </c>
      <c r="B4" s="153" t="s">
        <v>224</v>
      </c>
      <c r="C4" s="72"/>
      <c r="D4" s="154"/>
      <c r="E4" s="155"/>
      <c r="F4" s="155"/>
      <c r="G4" s="155"/>
      <c r="H4" s="155"/>
      <c r="I4" s="85"/>
      <c r="J4" s="85"/>
      <c r="K4" s="85"/>
      <c r="L4" s="85"/>
      <c r="O4" s="85"/>
    </row>
    <row r="5" spans="1:21" x14ac:dyDescent="0.25">
      <c r="A5" s="83"/>
      <c r="B5" s="156"/>
      <c r="C5" s="72"/>
      <c r="D5" s="154"/>
      <c r="E5" s="155"/>
      <c r="F5" s="155"/>
      <c r="G5" s="155"/>
      <c r="H5" s="155"/>
      <c r="I5" s="85"/>
      <c r="J5" s="85"/>
      <c r="K5" s="85"/>
      <c r="L5" s="85"/>
      <c r="O5" s="85"/>
    </row>
    <row r="6" spans="1:21" x14ac:dyDescent="0.25">
      <c r="A6" s="83"/>
      <c r="B6" s="87" t="s">
        <v>223</v>
      </c>
      <c r="C6" s="72"/>
      <c r="D6" s="154"/>
      <c r="E6" s="155"/>
      <c r="F6" s="155"/>
      <c r="G6" s="155"/>
      <c r="H6" s="155"/>
      <c r="I6" s="85"/>
      <c r="J6" s="85"/>
      <c r="K6" s="85"/>
      <c r="L6" s="85"/>
      <c r="O6" s="85"/>
    </row>
    <row r="7" spans="1:21" x14ac:dyDescent="0.25">
      <c r="A7" s="13"/>
      <c r="B7" s="80" t="s">
        <v>7</v>
      </c>
      <c r="C7" s="182" t="s">
        <v>383</v>
      </c>
      <c r="D7" s="183"/>
      <c r="E7" s="184"/>
      <c r="F7" s="21"/>
      <c r="G7" s="21"/>
      <c r="H7" s="21"/>
      <c r="I7" s="26"/>
      <c r="J7" s="26"/>
      <c r="K7" s="26"/>
      <c r="L7" s="26"/>
      <c r="O7" s="26"/>
    </row>
    <row r="8" spans="1:21" x14ac:dyDescent="0.25">
      <c r="A8" s="13"/>
      <c r="B8" s="160" t="s">
        <v>5</v>
      </c>
      <c r="C8" s="5"/>
      <c r="D8" s="154"/>
      <c r="E8" s="21"/>
      <c r="F8" s="21"/>
      <c r="G8" s="21"/>
      <c r="H8" s="21"/>
      <c r="I8" s="26"/>
      <c r="J8" s="26"/>
      <c r="K8" s="26"/>
      <c r="L8" s="26"/>
      <c r="O8" s="26"/>
    </row>
    <row r="9" spans="1:21" x14ac:dyDescent="0.25">
      <c r="A9" s="13"/>
      <c r="B9" s="521" t="s">
        <v>103</v>
      </c>
      <c r="C9" s="522"/>
      <c r="D9" s="165" t="s">
        <v>76</v>
      </c>
      <c r="E9" s="21"/>
      <c r="F9" s="21"/>
      <c r="G9" s="21"/>
      <c r="H9" s="21"/>
      <c r="I9" s="26"/>
      <c r="J9" s="26"/>
      <c r="K9" s="26"/>
      <c r="L9" s="26"/>
      <c r="O9" s="26"/>
    </row>
    <row r="10" spans="1:21" x14ac:dyDescent="0.25">
      <c r="A10" s="13"/>
      <c r="B10" s="156"/>
      <c r="C10" s="5"/>
      <c r="D10" s="165" t="s">
        <v>172</v>
      </c>
      <c r="E10" s="21"/>
      <c r="F10" s="21"/>
      <c r="G10" s="21"/>
      <c r="H10" s="21"/>
      <c r="I10" s="26"/>
      <c r="J10" s="26"/>
      <c r="K10" s="26"/>
      <c r="L10" s="26"/>
      <c r="O10" s="26"/>
    </row>
    <row r="11" spans="1:21" x14ac:dyDescent="0.25">
      <c r="A11" s="13"/>
      <c r="B11" s="521" t="s">
        <v>4</v>
      </c>
      <c r="C11" s="522"/>
      <c r="D11" s="165" t="s">
        <v>314</v>
      </c>
      <c r="E11" s="21"/>
      <c r="F11" s="21"/>
      <c r="G11" s="21"/>
      <c r="H11" s="21"/>
      <c r="I11" s="26"/>
      <c r="J11" s="26"/>
      <c r="K11" s="26"/>
      <c r="L11" s="26"/>
      <c r="O11" s="26"/>
    </row>
    <row r="12" spans="1:21" x14ac:dyDescent="0.25">
      <c r="A12" s="13"/>
      <c r="B12" s="155"/>
      <c r="C12" s="166"/>
      <c r="D12" s="165" t="s">
        <v>315</v>
      </c>
      <c r="E12" s="21"/>
      <c r="F12" s="21"/>
      <c r="G12" s="21"/>
      <c r="H12" s="21"/>
      <c r="I12" s="26"/>
      <c r="J12" s="26"/>
      <c r="K12" s="26"/>
      <c r="L12" s="26"/>
      <c r="O12" s="26"/>
    </row>
    <row r="13" spans="1:21" s="266" customFormat="1" x14ac:dyDescent="0.25">
      <c r="A13" s="13"/>
      <c r="B13" s="162" t="s">
        <v>316</v>
      </c>
      <c r="D13" s="265" t="s">
        <v>362</v>
      </c>
      <c r="E13" s="265"/>
      <c r="F13" s="265"/>
      <c r="G13" s="298"/>
      <c r="H13" s="298"/>
      <c r="I13" s="93"/>
      <c r="K13" s="299"/>
      <c r="L13" s="299"/>
      <c r="M13" s="26"/>
      <c r="N13" s="93"/>
      <c r="Q13" s="352"/>
      <c r="R13" s="352"/>
      <c r="S13" s="352"/>
      <c r="T13" s="352"/>
      <c r="U13" s="352"/>
    </row>
    <row r="14" spans="1:21" s="266" customFormat="1" ht="15.75" thickBot="1" x14ac:dyDescent="0.3">
      <c r="A14" s="13"/>
      <c r="B14" s="162"/>
      <c r="D14" s="189" t="s">
        <v>385</v>
      </c>
      <c r="E14" s="265"/>
      <c r="F14" s="265"/>
      <c r="G14" s="298"/>
      <c r="H14" s="298"/>
      <c r="I14" s="93"/>
      <c r="K14" s="299"/>
      <c r="L14" s="299"/>
      <c r="M14" s="26"/>
      <c r="N14" s="93"/>
      <c r="Q14" s="352"/>
      <c r="R14" s="352"/>
      <c r="S14" s="352"/>
      <c r="T14" s="352"/>
      <c r="U14" s="352"/>
    </row>
    <row r="15" spans="1:21" s="266" customFormat="1" ht="15.75" x14ac:dyDescent="0.25">
      <c r="A15" s="13"/>
      <c r="B15" s="164" t="s">
        <v>317</v>
      </c>
      <c r="C15" s="166"/>
      <c r="D15" s="165"/>
      <c r="E15" s="265"/>
      <c r="F15" s="21"/>
      <c r="G15" s="541" t="s">
        <v>366</v>
      </c>
      <c r="H15" s="542"/>
      <c r="I15" s="543" t="s">
        <v>12</v>
      </c>
      <c r="J15" s="544"/>
      <c r="K15" s="541" t="s">
        <v>367</v>
      </c>
      <c r="L15" s="542"/>
      <c r="M15" s="26"/>
      <c r="Q15" s="352"/>
      <c r="R15" s="352"/>
      <c r="S15" s="352"/>
      <c r="T15" s="352"/>
      <c r="U15" s="352"/>
    </row>
    <row r="16" spans="1:21" ht="16.5" x14ac:dyDescent="0.25">
      <c r="A16" s="229" t="s">
        <v>0</v>
      </c>
      <c r="B16" s="231" t="s">
        <v>3</v>
      </c>
      <c r="C16" s="227" t="s">
        <v>2</v>
      </c>
      <c r="D16" s="228" t="s">
        <v>9</v>
      </c>
      <c r="E16" s="232" t="s">
        <v>1</v>
      </c>
      <c r="F16" s="304" t="s">
        <v>102</v>
      </c>
      <c r="G16" s="317" t="s">
        <v>348</v>
      </c>
      <c r="H16" s="319" t="s">
        <v>382</v>
      </c>
      <c r="I16" s="317" t="s">
        <v>348</v>
      </c>
      <c r="J16" s="319" t="s">
        <v>382</v>
      </c>
      <c r="K16" s="317" t="s">
        <v>348</v>
      </c>
      <c r="L16" s="319" t="s">
        <v>382</v>
      </c>
      <c r="O16" s="230" t="s">
        <v>346</v>
      </c>
    </row>
    <row r="17" spans="1:19" x14ac:dyDescent="0.25">
      <c r="A17" s="200">
        <v>1</v>
      </c>
      <c r="B17" s="201" t="s">
        <v>178</v>
      </c>
      <c r="C17" s="64" t="s">
        <v>184</v>
      </c>
      <c r="D17" s="31" t="s">
        <v>185</v>
      </c>
      <c r="E17" s="74"/>
      <c r="F17" s="212"/>
      <c r="G17" s="325">
        <f>I17+K17</f>
        <v>1720</v>
      </c>
      <c r="H17" s="326">
        <f>J17+L17</f>
        <v>1810</v>
      </c>
      <c r="I17" s="335">
        <f t="shared" ref="I17:I38" si="0">ROUND(O17*(1+ОбщаяНаценка/100),-1)</f>
        <v>350</v>
      </c>
      <c r="J17" s="326">
        <f>ROUND(I17*1.05,-1)</f>
        <v>370</v>
      </c>
      <c r="K17" s="335">
        <f>'Чарли в пленке Тесс'!L17</f>
        <v>1370</v>
      </c>
      <c r="L17" s="326">
        <f t="shared" ref="L17:L80" si="1">ROUND(K17*1.05,-1)</f>
        <v>1440</v>
      </c>
      <c r="M17" s="172" t="s">
        <v>321</v>
      </c>
      <c r="N17" s="172"/>
      <c r="O17" s="351">
        <v>350</v>
      </c>
      <c r="Q17" s="258"/>
      <c r="S17" s="258"/>
    </row>
    <row r="18" spans="1:19" x14ac:dyDescent="0.25">
      <c r="A18" s="200">
        <v>2</v>
      </c>
      <c r="B18" s="238" t="s">
        <v>328</v>
      </c>
      <c r="C18" s="142" t="s">
        <v>184</v>
      </c>
      <c r="D18" s="249" t="s">
        <v>329</v>
      </c>
      <c r="E18" s="171"/>
      <c r="F18" s="215"/>
      <c r="G18" s="325">
        <f t="shared" ref="G18:G81" si="2">I18+K18</f>
        <v>1820</v>
      </c>
      <c r="H18" s="326">
        <f t="shared" ref="H18:H81" si="3">J18+L18</f>
        <v>1910</v>
      </c>
      <c r="I18" s="335">
        <f t="shared" si="0"/>
        <v>420</v>
      </c>
      <c r="J18" s="326">
        <f t="shared" ref="J18:J63" si="4">ROUND(I18*1.05,-1)</f>
        <v>440</v>
      </c>
      <c r="K18" s="335">
        <f>'Чарли в пленке Тесс'!L18</f>
        <v>1400</v>
      </c>
      <c r="L18" s="326">
        <f t="shared" si="1"/>
        <v>1470</v>
      </c>
      <c r="M18" s="172" t="s">
        <v>322</v>
      </c>
      <c r="N18" s="172"/>
      <c r="O18" s="351">
        <v>420</v>
      </c>
      <c r="P18" s="292"/>
      <c r="Q18" s="258"/>
      <c r="S18" s="258"/>
    </row>
    <row r="19" spans="1:19" x14ac:dyDescent="0.25">
      <c r="A19" s="200">
        <v>3</v>
      </c>
      <c r="B19" s="238" t="s">
        <v>179</v>
      </c>
      <c r="C19" s="142" t="s">
        <v>184</v>
      </c>
      <c r="D19" s="249" t="s">
        <v>186</v>
      </c>
      <c r="E19" s="171"/>
      <c r="F19" s="215"/>
      <c r="G19" s="325">
        <f t="shared" si="2"/>
        <v>1920</v>
      </c>
      <c r="H19" s="326">
        <f t="shared" si="3"/>
        <v>2010</v>
      </c>
      <c r="I19" s="335">
        <f t="shared" si="0"/>
        <v>450</v>
      </c>
      <c r="J19" s="326">
        <f t="shared" si="4"/>
        <v>470</v>
      </c>
      <c r="K19" s="335">
        <f>'Чарли в пленке Тесс'!L19</f>
        <v>1470</v>
      </c>
      <c r="L19" s="326">
        <f t="shared" si="1"/>
        <v>1540</v>
      </c>
      <c r="M19" s="172" t="s">
        <v>323</v>
      </c>
      <c r="N19" s="172"/>
      <c r="O19" s="351">
        <v>450</v>
      </c>
      <c r="P19" s="292"/>
      <c r="Q19" s="258"/>
      <c r="S19" s="258"/>
    </row>
    <row r="20" spans="1:19" x14ac:dyDescent="0.25">
      <c r="A20" s="200">
        <v>4</v>
      </c>
      <c r="B20" s="238" t="s">
        <v>180</v>
      </c>
      <c r="C20" s="142" t="s">
        <v>184</v>
      </c>
      <c r="D20" s="249" t="s">
        <v>187</v>
      </c>
      <c r="E20" s="171"/>
      <c r="F20" s="215"/>
      <c r="G20" s="325">
        <f t="shared" si="2"/>
        <v>2040</v>
      </c>
      <c r="H20" s="326">
        <f t="shared" si="3"/>
        <v>2150</v>
      </c>
      <c r="I20" s="335">
        <f t="shared" si="0"/>
        <v>510</v>
      </c>
      <c r="J20" s="326">
        <f t="shared" si="4"/>
        <v>540</v>
      </c>
      <c r="K20" s="335">
        <f>'Чарли в пленке Тесс'!L20</f>
        <v>1530</v>
      </c>
      <c r="L20" s="326">
        <f t="shared" si="1"/>
        <v>1610</v>
      </c>
      <c r="M20" s="172" t="s">
        <v>324</v>
      </c>
      <c r="N20" s="172"/>
      <c r="O20" s="351">
        <v>510</v>
      </c>
      <c r="P20" s="292"/>
      <c r="Q20" s="258"/>
      <c r="S20" s="258"/>
    </row>
    <row r="21" spans="1:19" x14ac:dyDescent="0.25">
      <c r="A21" s="200">
        <v>5</v>
      </c>
      <c r="B21" s="238" t="s">
        <v>181</v>
      </c>
      <c r="C21" s="142" t="s">
        <v>184</v>
      </c>
      <c r="D21" s="249" t="s">
        <v>188</v>
      </c>
      <c r="E21" s="171"/>
      <c r="F21" s="215"/>
      <c r="G21" s="325">
        <f t="shared" si="2"/>
        <v>2150</v>
      </c>
      <c r="H21" s="326">
        <f t="shared" si="3"/>
        <v>2260</v>
      </c>
      <c r="I21" s="335">
        <f t="shared" si="0"/>
        <v>570</v>
      </c>
      <c r="J21" s="326">
        <f t="shared" si="4"/>
        <v>600</v>
      </c>
      <c r="K21" s="335">
        <f>'Чарли в пленке Тесс'!L21</f>
        <v>1580</v>
      </c>
      <c r="L21" s="326">
        <f t="shared" si="1"/>
        <v>1660</v>
      </c>
      <c r="M21" s="172" t="s">
        <v>325</v>
      </c>
      <c r="N21" s="172"/>
      <c r="O21" s="351">
        <v>570</v>
      </c>
      <c r="P21" s="292"/>
      <c r="Q21" s="258"/>
      <c r="S21" s="258"/>
    </row>
    <row r="22" spans="1:19" x14ac:dyDescent="0.25">
      <c r="A22" s="200">
        <v>6</v>
      </c>
      <c r="B22" s="238" t="s">
        <v>182</v>
      </c>
      <c r="C22" s="142" t="s">
        <v>184</v>
      </c>
      <c r="D22" s="249" t="s">
        <v>189</v>
      </c>
      <c r="E22" s="171"/>
      <c r="F22" s="215"/>
      <c r="G22" s="325">
        <f t="shared" si="2"/>
        <v>2280</v>
      </c>
      <c r="H22" s="326">
        <f t="shared" si="3"/>
        <v>2390</v>
      </c>
      <c r="I22" s="335">
        <f t="shared" si="0"/>
        <v>670</v>
      </c>
      <c r="J22" s="326">
        <f t="shared" si="4"/>
        <v>700</v>
      </c>
      <c r="K22" s="335">
        <f>'Чарли в пленке Тесс'!L22</f>
        <v>1610</v>
      </c>
      <c r="L22" s="326">
        <f t="shared" si="1"/>
        <v>1690</v>
      </c>
      <c r="M22" s="172"/>
      <c r="N22" s="172"/>
      <c r="O22" s="351">
        <v>670</v>
      </c>
      <c r="P22" s="292"/>
      <c r="Q22" s="258"/>
      <c r="S22" s="258"/>
    </row>
    <row r="23" spans="1:19" x14ac:dyDescent="0.25">
      <c r="A23" s="200">
        <v>7</v>
      </c>
      <c r="B23" s="235" t="s">
        <v>183</v>
      </c>
      <c r="C23" s="142" t="s">
        <v>184</v>
      </c>
      <c r="D23" s="249" t="s">
        <v>190</v>
      </c>
      <c r="E23" s="171"/>
      <c r="F23" s="215"/>
      <c r="G23" s="325">
        <f t="shared" si="2"/>
        <v>720</v>
      </c>
      <c r="H23" s="326">
        <f t="shared" si="3"/>
        <v>750</v>
      </c>
      <c r="I23" s="335">
        <f t="shared" si="0"/>
        <v>60</v>
      </c>
      <c r="J23" s="326">
        <f t="shared" si="4"/>
        <v>60</v>
      </c>
      <c r="K23" s="335">
        <f>'Чарли в пленке Тесс'!L23</f>
        <v>660</v>
      </c>
      <c r="L23" s="326">
        <f t="shared" si="1"/>
        <v>690</v>
      </c>
      <c r="M23" s="172"/>
      <c r="N23" s="172"/>
      <c r="O23" s="351">
        <v>60</v>
      </c>
      <c r="P23" s="292"/>
      <c r="Q23" s="258"/>
      <c r="S23" s="258"/>
    </row>
    <row r="24" spans="1:19" x14ac:dyDescent="0.25">
      <c r="A24" s="200">
        <v>8</v>
      </c>
      <c r="B24" s="235" t="s">
        <v>330</v>
      </c>
      <c r="C24" s="142" t="s">
        <v>184</v>
      </c>
      <c r="D24" s="249" t="s">
        <v>341</v>
      </c>
      <c r="E24" s="171"/>
      <c r="F24" s="215"/>
      <c r="G24" s="325">
        <f t="shared" si="2"/>
        <v>2760</v>
      </c>
      <c r="H24" s="326">
        <f t="shared" si="3"/>
        <v>2900</v>
      </c>
      <c r="I24" s="335">
        <f t="shared" si="0"/>
        <v>520</v>
      </c>
      <c r="J24" s="326">
        <f t="shared" si="4"/>
        <v>550</v>
      </c>
      <c r="K24" s="335">
        <f>'Чарли в пленке Тесс'!L24</f>
        <v>2240</v>
      </c>
      <c r="L24" s="326">
        <f t="shared" si="1"/>
        <v>2350</v>
      </c>
      <c r="M24" s="172"/>
      <c r="N24" s="172"/>
      <c r="O24" s="351">
        <v>520</v>
      </c>
      <c r="P24" s="292"/>
      <c r="Q24" s="258"/>
      <c r="S24" s="258"/>
    </row>
    <row r="25" spans="1:19" x14ac:dyDescent="0.25">
      <c r="A25" s="200">
        <v>9</v>
      </c>
      <c r="B25" s="239" t="s">
        <v>192</v>
      </c>
      <c r="C25" s="178" t="s">
        <v>10</v>
      </c>
      <c r="D25" s="234" t="s">
        <v>11</v>
      </c>
      <c r="E25" s="171">
        <v>2</v>
      </c>
      <c r="F25" s="215">
        <v>0.01</v>
      </c>
      <c r="G25" s="325">
        <f t="shared" si="2"/>
        <v>1710</v>
      </c>
      <c r="H25" s="326">
        <f t="shared" si="3"/>
        <v>1800</v>
      </c>
      <c r="I25" s="335">
        <f t="shared" si="0"/>
        <v>770</v>
      </c>
      <c r="J25" s="326">
        <f t="shared" si="4"/>
        <v>810</v>
      </c>
      <c r="K25" s="335">
        <f>'Чарли в пленке Тесс'!L25</f>
        <v>940</v>
      </c>
      <c r="L25" s="326">
        <f t="shared" si="1"/>
        <v>990</v>
      </c>
      <c r="O25" s="351">
        <v>770</v>
      </c>
      <c r="P25" s="292"/>
      <c r="Q25" s="258"/>
      <c r="S25" s="258"/>
    </row>
    <row r="26" spans="1:19" x14ac:dyDescent="0.25">
      <c r="A26" s="200">
        <v>10</v>
      </c>
      <c r="B26" s="204" t="s">
        <v>196</v>
      </c>
      <c r="C26" s="66" t="s">
        <v>217</v>
      </c>
      <c r="D26" s="25" t="s">
        <v>173</v>
      </c>
      <c r="E26" s="74"/>
      <c r="F26" s="212"/>
      <c r="G26" s="325">
        <f t="shared" si="2"/>
        <v>2050</v>
      </c>
      <c r="H26" s="326">
        <f t="shared" si="3"/>
        <v>2160</v>
      </c>
      <c r="I26" s="335">
        <f t="shared" si="0"/>
        <v>910</v>
      </c>
      <c r="J26" s="326">
        <f t="shared" si="4"/>
        <v>960</v>
      </c>
      <c r="K26" s="335">
        <f>'Чарли в пленке Тесс'!L26</f>
        <v>1140</v>
      </c>
      <c r="L26" s="326">
        <f t="shared" si="1"/>
        <v>1200</v>
      </c>
      <c r="O26" s="351">
        <v>910</v>
      </c>
      <c r="P26" s="292"/>
      <c r="Q26" s="258"/>
      <c r="S26" s="258"/>
    </row>
    <row r="27" spans="1:19" x14ac:dyDescent="0.25">
      <c r="A27" s="200">
        <v>11</v>
      </c>
      <c r="B27" s="203" t="s">
        <v>274</v>
      </c>
      <c r="C27" s="67" t="s">
        <v>217</v>
      </c>
      <c r="D27" s="36" t="s">
        <v>13</v>
      </c>
      <c r="E27" s="74">
        <v>3</v>
      </c>
      <c r="F27" s="212">
        <v>0.01</v>
      </c>
      <c r="G27" s="325">
        <f t="shared" si="2"/>
        <v>2090</v>
      </c>
      <c r="H27" s="326">
        <f t="shared" si="3"/>
        <v>2190</v>
      </c>
      <c r="I27" s="335">
        <f t="shared" si="0"/>
        <v>1040</v>
      </c>
      <c r="J27" s="326">
        <f t="shared" si="4"/>
        <v>1090</v>
      </c>
      <c r="K27" s="335">
        <f>'Чарли в пленке Тесс'!L27</f>
        <v>1050</v>
      </c>
      <c r="L27" s="326">
        <f t="shared" si="1"/>
        <v>1100</v>
      </c>
      <c r="O27" s="351">
        <v>1040</v>
      </c>
      <c r="P27" s="292"/>
      <c r="Q27" s="258"/>
      <c r="S27" s="258"/>
    </row>
    <row r="28" spans="1:19" x14ac:dyDescent="0.25">
      <c r="A28" s="200">
        <v>12</v>
      </c>
      <c r="B28" s="201" t="s">
        <v>115</v>
      </c>
      <c r="C28" s="66" t="s">
        <v>217</v>
      </c>
      <c r="D28" s="25" t="s">
        <v>127</v>
      </c>
      <c r="E28" s="74"/>
      <c r="F28" s="212"/>
      <c r="G28" s="325">
        <f t="shared" si="2"/>
        <v>2540</v>
      </c>
      <c r="H28" s="326">
        <f t="shared" si="3"/>
        <v>2660</v>
      </c>
      <c r="I28" s="335">
        <f t="shared" si="0"/>
        <v>1260</v>
      </c>
      <c r="J28" s="326">
        <f t="shared" si="4"/>
        <v>1320</v>
      </c>
      <c r="K28" s="335">
        <f>'Чарли в пленке Тесс'!L28</f>
        <v>1280</v>
      </c>
      <c r="L28" s="326">
        <f t="shared" si="1"/>
        <v>1340</v>
      </c>
      <c r="O28" s="351">
        <v>1260</v>
      </c>
      <c r="P28" s="292"/>
      <c r="Q28" s="258"/>
      <c r="S28" s="258"/>
    </row>
    <row r="29" spans="1:19" x14ac:dyDescent="0.25">
      <c r="A29" s="200">
        <v>13</v>
      </c>
      <c r="B29" s="201" t="s">
        <v>262</v>
      </c>
      <c r="C29" s="66" t="s">
        <v>217</v>
      </c>
      <c r="D29" s="25" t="s">
        <v>264</v>
      </c>
      <c r="E29" s="74"/>
      <c r="F29" s="212"/>
      <c r="G29" s="325">
        <f t="shared" si="2"/>
        <v>2290</v>
      </c>
      <c r="H29" s="326">
        <f t="shared" si="3"/>
        <v>2410</v>
      </c>
      <c r="I29" s="335">
        <f t="shared" si="0"/>
        <v>1170</v>
      </c>
      <c r="J29" s="326">
        <f t="shared" si="4"/>
        <v>1230</v>
      </c>
      <c r="K29" s="335">
        <f>'Чарли в пленке Тесс'!L29</f>
        <v>1120</v>
      </c>
      <c r="L29" s="326">
        <f t="shared" si="1"/>
        <v>1180</v>
      </c>
      <c r="O29" s="351">
        <v>1170</v>
      </c>
      <c r="P29" s="292"/>
      <c r="Q29" s="258"/>
      <c r="S29" s="258"/>
    </row>
    <row r="30" spans="1:19" x14ac:dyDescent="0.25">
      <c r="A30" s="200">
        <v>14</v>
      </c>
      <c r="B30" s="201" t="s">
        <v>265</v>
      </c>
      <c r="C30" s="66" t="s">
        <v>217</v>
      </c>
      <c r="D30" s="25" t="s">
        <v>266</v>
      </c>
      <c r="E30" s="74"/>
      <c r="F30" s="212"/>
      <c r="G30" s="325">
        <f t="shared" si="2"/>
        <v>2750</v>
      </c>
      <c r="H30" s="326">
        <f t="shared" si="3"/>
        <v>2890</v>
      </c>
      <c r="I30" s="335">
        <f t="shared" si="0"/>
        <v>1430</v>
      </c>
      <c r="J30" s="326">
        <f t="shared" si="4"/>
        <v>1500</v>
      </c>
      <c r="K30" s="335">
        <f>'Чарли в пленке Тесс'!L30</f>
        <v>1320</v>
      </c>
      <c r="L30" s="326">
        <f t="shared" si="1"/>
        <v>1390</v>
      </c>
      <c r="O30" s="351">
        <v>1430</v>
      </c>
      <c r="P30" s="292"/>
      <c r="Q30" s="258"/>
      <c r="S30" s="258"/>
    </row>
    <row r="31" spans="1:19" x14ac:dyDescent="0.25">
      <c r="A31" s="200">
        <v>15</v>
      </c>
      <c r="B31" s="203" t="s">
        <v>275</v>
      </c>
      <c r="C31" s="67" t="s">
        <v>217</v>
      </c>
      <c r="D31" s="58" t="s">
        <v>14</v>
      </c>
      <c r="E31" s="74">
        <v>4</v>
      </c>
      <c r="F31" s="212">
        <v>0.01</v>
      </c>
      <c r="G31" s="325">
        <f t="shared" si="2"/>
        <v>2460</v>
      </c>
      <c r="H31" s="326">
        <f t="shared" si="3"/>
        <v>2590</v>
      </c>
      <c r="I31" s="335">
        <f t="shared" si="0"/>
        <v>1300</v>
      </c>
      <c r="J31" s="326">
        <f t="shared" si="4"/>
        <v>1370</v>
      </c>
      <c r="K31" s="335">
        <f>'Чарли в пленке Тесс'!L31</f>
        <v>1160</v>
      </c>
      <c r="L31" s="326">
        <f t="shared" si="1"/>
        <v>1220</v>
      </c>
      <c r="O31" s="351">
        <v>1300</v>
      </c>
      <c r="P31" s="292"/>
      <c r="Q31" s="258"/>
      <c r="S31" s="258"/>
    </row>
    <row r="32" spans="1:19" x14ac:dyDescent="0.25">
      <c r="A32" s="200">
        <v>16</v>
      </c>
      <c r="B32" s="201" t="s">
        <v>116</v>
      </c>
      <c r="C32" s="66" t="s">
        <v>217</v>
      </c>
      <c r="D32" s="25" t="s">
        <v>128</v>
      </c>
      <c r="E32" s="74"/>
      <c r="F32" s="212"/>
      <c r="G32" s="325">
        <f t="shared" si="2"/>
        <v>3030</v>
      </c>
      <c r="H32" s="326">
        <f t="shared" si="3"/>
        <v>3180</v>
      </c>
      <c r="I32" s="335">
        <f t="shared" si="0"/>
        <v>1600</v>
      </c>
      <c r="J32" s="326">
        <f t="shared" si="4"/>
        <v>1680</v>
      </c>
      <c r="K32" s="335">
        <f>'Чарли в пленке Тесс'!L32</f>
        <v>1430</v>
      </c>
      <c r="L32" s="326">
        <f t="shared" si="1"/>
        <v>1500</v>
      </c>
      <c r="O32" s="351">
        <v>1600</v>
      </c>
      <c r="P32" s="292"/>
      <c r="Q32" s="258"/>
      <c r="S32" s="258"/>
    </row>
    <row r="33" spans="1:19" x14ac:dyDescent="0.25">
      <c r="A33" s="200">
        <v>17</v>
      </c>
      <c r="B33" s="203" t="s">
        <v>285</v>
      </c>
      <c r="C33" s="69" t="s">
        <v>218</v>
      </c>
      <c r="D33" s="24" t="s">
        <v>15</v>
      </c>
      <c r="E33" s="74">
        <v>5</v>
      </c>
      <c r="F33" s="212">
        <v>0.01</v>
      </c>
      <c r="G33" s="325">
        <f t="shared" si="2"/>
        <v>2660</v>
      </c>
      <c r="H33" s="326">
        <f t="shared" si="3"/>
        <v>2790</v>
      </c>
      <c r="I33" s="335">
        <f t="shared" si="0"/>
        <v>1440</v>
      </c>
      <c r="J33" s="326">
        <f t="shared" si="4"/>
        <v>1510</v>
      </c>
      <c r="K33" s="335">
        <f>'Чарли в пленке Тесс'!L33</f>
        <v>1220</v>
      </c>
      <c r="L33" s="326">
        <f t="shared" si="1"/>
        <v>1280</v>
      </c>
      <c r="O33" s="351">
        <v>1440</v>
      </c>
      <c r="P33" s="292"/>
      <c r="Q33" s="258"/>
      <c r="S33" s="258"/>
    </row>
    <row r="34" spans="1:19" x14ac:dyDescent="0.25">
      <c r="A34" s="200">
        <v>18</v>
      </c>
      <c r="B34" s="204" t="s">
        <v>216</v>
      </c>
      <c r="C34" s="66" t="s">
        <v>217</v>
      </c>
      <c r="D34" s="31" t="s">
        <v>174</v>
      </c>
      <c r="E34" s="74"/>
      <c r="F34" s="212"/>
      <c r="G34" s="325">
        <f t="shared" si="2"/>
        <v>3260</v>
      </c>
      <c r="H34" s="326">
        <f t="shared" si="3"/>
        <v>3420</v>
      </c>
      <c r="I34" s="335">
        <f t="shared" si="0"/>
        <v>1770</v>
      </c>
      <c r="J34" s="326">
        <f t="shared" si="4"/>
        <v>1860</v>
      </c>
      <c r="K34" s="335">
        <f>'Чарли в пленке Тесс'!L34</f>
        <v>1490</v>
      </c>
      <c r="L34" s="326">
        <f t="shared" si="1"/>
        <v>1560</v>
      </c>
      <c r="O34" s="351">
        <v>1770</v>
      </c>
      <c r="P34" s="292"/>
      <c r="Q34" s="258"/>
      <c r="S34" s="258"/>
    </row>
    <row r="35" spans="1:19" x14ac:dyDescent="0.25">
      <c r="A35" s="200">
        <v>19</v>
      </c>
      <c r="B35" s="203" t="s">
        <v>286</v>
      </c>
      <c r="C35" s="69" t="s">
        <v>218</v>
      </c>
      <c r="D35" s="36" t="s">
        <v>16</v>
      </c>
      <c r="E35" s="74">
        <v>5</v>
      </c>
      <c r="F35" s="212">
        <v>0.01</v>
      </c>
      <c r="G35" s="325">
        <f t="shared" si="2"/>
        <v>2860</v>
      </c>
      <c r="H35" s="326">
        <f t="shared" si="3"/>
        <v>3000</v>
      </c>
      <c r="I35" s="335">
        <f t="shared" si="0"/>
        <v>1580</v>
      </c>
      <c r="J35" s="326">
        <f t="shared" si="4"/>
        <v>1660</v>
      </c>
      <c r="K35" s="335">
        <f>'Чарли в пленке Тесс'!L35</f>
        <v>1280</v>
      </c>
      <c r="L35" s="326">
        <f t="shared" si="1"/>
        <v>1340</v>
      </c>
      <c r="O35" s="351">
        <v>1580</v>
      </c>
      <c r="P35" s="292"/>
      <c r="Q35" s="258"/>
      <c r="S35" s="258"/>
    </row>
    <row r="36" spans="1:19" x14ac:dyDescent="0.25">
      <c r="A36" s="200">
        <v>20</v>
      </c>
      <c r="B36" s="201" t="s">
        <v>117</v>
      </c>
      <c r="C36" s="66" t="s">
        <v>217</v>
      </c>
      <c r="D36" s="25" t="s">
        <v>129</v>
      </c>
      <c r="E36" s="74"/>
      <c r="F36" s="212"/>
      <c r="G36" s="325">
        <f t="shared" si="2"/>
        <v>3520</v>
      </c>
      <c r="H36" s="326">
        <f t="shared" si="3"/>
        <v>3700</v>
      </c>
      <c r="I36" s="335">
        <f t="shared" si="0"/>
        <v>1950</v>
      </c>
      <c r="J36" s="326">
        <f t="shared" si="4"/>
        <v>2050</v>
      </c>
      <c r="K36" s="335">
        <f>'Чарли в пленке Тесс'!L36</f>
        <v>1570</v>
      </c>
      <c r="L36" s="326">
        <f t="shared" si="1"/>
        <v>1650</v>
      </c>
      <c r="O36" s="351">
        <v>1950</v>
      </c>
      <c r="P36" s="292"/>
      <c r="Q36" s="258"/>
      <c r="S36" s="258"/>
    </row>
    <row r="37" spans="1:19" ht="19.5" x14ac:dyDescent="0.25">
      <c r="A37" s="200">
        <v>21</v>
      </c>
      <c r="B37" s="205" t="s">
        <v>284</v>
      </c>
      <c r="C37" s="68" t="s">
        <v>222</v>
      </c>
      <c r="D37" s="24" t="s">
        <v>21</v>
      </c>
      <c r="E37" s="74">
        <v>3</v>
      </c>
      <c r="F37" s="212">
        <v>0.01</v>
      </c>
      <c r="G37" s="325">
        <f t="shared" si="2"/>
        <v>2120</v>
      </c>
      <c r="H37" s="326">
        <f t="shared" si="3"/>
        <v>2230</v>
      </c>
      <c r="I37" s="335">
        <f t="shared" si="0"/>
        <v>900</v>
      </c>
      <c r="J37" s="326">
        <f t="shared" si="4"/>
        <v>950</v>
      </c>
      <c r="K37" s="335">
        <f>'Чарли в пленке Тесс'!L37</f>
        <v>1220</v>
      </c>
      <c r="L37" s="326">
        <f t="shared" si="1"/>
        <v>1280</v>
      </c>
      <c r="O37" s="351">
        <v>900</v>
      </c>
      <c r="P37" s="292"/>
      <c r="Q37" s="258"/>
      <c r="S37" s="258"/>
    </row>
    <row r="38" spans="1:19" ht="19.5" x14ac:dyDescent="0.25">
      <c r="A38" s="200">
        <v>22</v>
      </c>
      <c r="B38" s="206" t="s">
        <v>235</v>
      </c>
      <c r="C38" s="68" t="s">
        <v>222</v>
      </c>
      <c r="D38" s="24" t="s">
        <v>247</v>
      </c>
      <c r="E38" s="74"/>
      <c r="F38" s="212"/>
      <c r="G38" s="325">
        <f t="shared" si="2"/>
        <v>2540</v>
      </c>
      <c r="H38" s="326">
        <f t="shared" si="3"/>
        <v>2660</v>
      </c>
      <c r="I38" s="335">
        <f t="shared" si="0"/>
        <v>1090</v>
      </c>
      <c r="J38" s="326">
        <f t="shared" si="4"/>
        <v>1140</v>
      </c>
      <c r="K38" s="335">
        <f>'Чарли в пленке Тесс'!L38</f>
        <v>1450</v>
      </c>
      <c r="L38" s="326">
        <f t="shared" si="1"/>
        <v>1520</v>
      </c>
      <c r="O38" s="351">
        <v>1090</v>
      </c>
      <c r="P38" s="292"/>
      <c r="Q38" s="258"/>
      <c r="S38" s="258"/>
    </row>
    <row r="39" spans="1:19" x14ac:dyDescent="0.25">
      <c r="A39" s="200">
        <v>23</v>
      </c>
      <c r="B39" s="203" t="s">
        <v>283</v>
      </c>
      <c r="C39" s="68" t="s">
        <v>219</v>
      </c>
      <c r="D39" s="24" t="s">
        <v>17</v>
      </c>
      <c r="E39" s="74">
        <v>6</v>
      </c>
      <c r="F39" s="212">
        <v>0.01</v>
      </c>
      <c r="G39" s="325">
        <f t="shared" si="2"/>
        <v>3480</v>
      </c>
      <c r="H39" s="326">
        <f t="shared" si="3"/>
        <v>3650</v>
      </c>
      <c r="I39" s="335">
        <f t="shared" ref="I39:I62" si="5">ROUND(O39*(1+ОбщаяНаценка/100),-1)</f>
        <v>2030</v>
      </c>
      <c r="J39" s="326">
        <f t="shared" si="4"/>
        <v>2130</v>
      </c>
      <c r="K39" s="335">
        <f>'Чарли в пленке Тесс'!L38</f>
        <v>1450</v>
      </c>
      <c r="L39" s="326">
        <f t="shared" si="1"/>
        <v>1520</v>
      </c>
      <c r="O39" s="351">
        <v>2030</v>
      </c>
      <c r="P39" s="292"/>
      <c r="Q39" s="258"/>
      <c r="S39" s="258"/>
    </row>
    <row r="40" spans="1:19" ht="19.5" x14ac:dyDescent="0.25">
      <c r="A40" s="200">
        <v>24</v>
      </c>
      <c r="B40" s="222" t="s">
        <v>282</v>
      </c>
      <c r="C40" s="68" t="s">
        <v>220</v>
      </c>
      <c r="D40" s="24" t="s">
        <v>17</v>
      </c>
      <c r="E40" s="74">
        <v>6</v>
      </c>
      <c r="F40" s="212">
        <v>0.01</v>
      </c>
      <c r="G40" s="325">
        <f t="shared" si="2"/>
        <v>3300</v>
      </c>
      <c r="H40" s="326">
        <f t="shared" si="3"/>
        <v>3460</v>
      </c>
      <c r="I40" s="335">
        <f t="shared" si="5"/>
        <v>1850</v>
      </c>
      <c r="J40" s="326">
        <f t="shared" si="4"/>
        <v>1940</v>
      </c>
      <c r="K40" s="335">
        <f>'Чарли в пленке Тесс'!L39</f>
        <v>1450</v>
      </c>
      <c r="L40" s="326">
        <f t="shared" si="1"/>
        <v>1520</v>
      </c>
      <c r="O40" s="351">
        <v>1850</v>
      </c>
      <c r="P40" s="292"/>
      <c r="Q40" s="258"/>
      <c r="S40" s="258"/>
    </row>
    <row r="41" spans="1:19" x14ac:dyDescent="0.25">
      <c r="A41" s="200">
        <v>25</v>
      </c>
      <c r="B41" s="201" t="s">
        <v>118</v>
      </c>
      <c r="C41" s="66" t="s">
        <v>217</v>
      </c>
      <c r="D41" s="25" t="s">
        <v>130</v>
      </c>
      <c r="E41" s="74"/>
      <c r="F41" s="212"/>
      <c r="G41" s="325">
        <f t="shared" si="2"/>
        <v>4260</v>
      </c>
      <c r="H41" s="326">
        <f t="shared" si="3"/>
        <v>4470</v>
      </c>
      <c r="I41" s="335">
        <f t="shared" si="5"/>
        <v>2470</v>
      </c>
      <c r="J41" s="326">
        <f t="shared" si="4"/>
        <v>2590</v>
      </c>
      <c r="K41" s="335">
        <f>'Чарли в пленке Тесс'!L40</f>
        <v>1790</v>
      </c>
      <c r="L41" s="326">
        <f t="shared" si="1"/>
        <v>1880</v>
      </c>
      <c r="O41" s="351">
        <v>2470</v>
      </c>
      <c r="P41" s="292"/>
      <c r="Q41" s="258"/>
      <c r="S41" s="258"/>
    </row>
    <row r="42" spans="1:19" x14ac:dyDescent="0.25">
      <c r="A42" s="200">
        <v>26</v>
      </c>
      <c r="B42" s="204" t="s">
        <v>119</v>
      </c>
      <c r="C42" s="66" t="s">
        <v>217</v>
      </c>
      <c r="D42" s="25" t="s">
        <v>130</v>
      </c>
      <c r="E42" s="74"/>
      <c r="F42" s="212"/>
      <c r="G42" s="325">
        <f t="shared" si="2"/>
        <v>4080</v>
      </c>
      <c r="H42" s="326">
        <f t="shared" si="3"/>
        <v>4280</v>
      </c>
      <c r="I42" s="335">
        <f t="shared" si="5"/>
        <v>2290</v>
      </c>
      <c r="J42" s="326">
        <f t="shared" si="4"/>
        <v>2400</v>
      </c>
      <c r="K42" s="335">
        <f>'Чарли в пленке Тесс'!L40</f>
        <v>1790</v>
      </c>
      <c r="L42" s="326">
        <f t="shared" si="1"/>
        <v>1880</v>
      </c>
      <c r="O42" s="351">
        <v>2290</v>
      </c>
      <c r="P42" s="292"/>
      <c r="Q42" s="258"/>
      <c r="S42" s="258"/>
    </row>
    <row r="43" spans="1:19" ht="19.5" x14ac:dyDescent="0.25">
      <c r="A43" s="200">
        <v>27</v>
      </c>
      <c r="B43" s="201" t="s">
        <v>153</v>
      </c>
      <c r="C43" s="68" t="s">
        <v>221</v>
      </c>
      <c r="D43" s="25" t="s">
        <v>169</v>
      </c>
      <c r="E43" s="74"/>
      <c r="F43" s="212"/>
      <c r="G43" s="325">
        <f t="shared" si="2"/>
        <v>4460</v>
      </c>
      <c r="H43" s="326">
        <f t="shared" si="3"/>
        <v>4680</v>
      </c>
      <c r="I43" s="335">
        <f t="shared" si="5"/>
        <v>1620</v>
      </c>
      <c r="J43" s="326">
        <f t="shared" si="4"/>
        <v>1700</v>
      </c>
      <c r="K43" s="335">
        <f>'Чарли в пленке Тесс'!L41</f>
        <v>2840</v>
      </c>
      <c r="L43" s="326">
        <f t="shared" si="1"/>
        <v>2980</v>
      </c>
      <c r="O43" s="351">
        <v>1620</v>
      </c>
      <c r="P43" s="292"/>
      <c r="Q43" s="258"/>
      <c r="S43" s="258"/>
    </row>
    <row r="44" spans="1:19" ht="19.5" x14ac:dyDescent="0.25">
      <c r="A44" s="200">
        <v>28</v>
      </c>
      <c r="B44" s="205" t="s">
        <v>281</v>
      </c>
      <c r="C44" s="68" t="s">
        <v>222</v>
      </c>
      <c r="D44" s="24" t="s">
        <v>22</v>
      </c>
      <c r="E44" s="74">
        <v>3</v>
      </c>
      <c r="F44" s="212">
        <v>0.01</v>
      </c>
      <c r="G44" s="325">
        <f t="shared" si="2"/>
        <v>2270</v>
      </c>
      <c r="H44" s="326">
        <f t="shared" si="3"/>
        <v>2380</v>
      </c>
      <c r="I44" s="335">
        <f t="shared" si="5"/>
        <v>1040</v>
      </c>
      <c r="J44" s="326">
        <f t="shared" si="4"/>
        <v>1090</v>
      </c>
      <c r="K44" s="335">
        <f>'Чарли в пленке Тесс'!L42</f>
        <v>1230</v>
      </c>
      <c r="L44" s="326">
        <f t="shared" si="1"/>
        <v>1290</v>
      </c>
      <c r="O44" s="351">
        <v>1040</v>
      </c>
      <c r="P44" s="292"/>
      <c r="Q44" s="258"/>
      <c r="S44" s="258"/>
    </row>
    <row r="45" spans="1:19" ht="19.5" x14ac:dyDescent="0.25">
      <c r="A45" s="200">
        <v>29</v>
      </c>
      <c r="B45" s="209" t="s">
        <v>236</v>
      </c>
      <c r="C45" s="68" t="s">
        <v>222</v>
      </c>
      <c r="D45" s="24" t="s">
        <v>246</v>
      </c>
      <c r="E45" s="74"/>
      <c r="F45" s="212"/>
      <c r="G45" s="325">
        <f t="shared" si="2"/>
        <v>2560</v>
      </c>
      <c r="H45" s="326">
        <f t="shared" si="3"/>
        <v>2690</v>
      </c>
      <c r="I45" s="335">
        <f t="shared" si="5"/>
        <v>1260</v>
      </c>
      <c r="J45" s="326">
        <f t="shared" si="4"/>
        <v>1320</v>
      </c>
      <c r="K45" s="335">
        <f>'Чарли в пленке Тесс'!L43</f>
        <v>1300</v>
      </c>
      <c r="L45" s="326">
        <f t="shared" si="1"/>
        <v>1370</v>
      </c>
      <c r="O45" s="351">
        <v>1260</v>
      </c>
      <c r="P45" s="292"/>
      <c r="Q45" s="258"/>
      <c r="S45" s="258"/>
    </row>
    <row r="46" spans="1:19" ht="19.5" x14ac:dyDescent="0.25">
      <c r="A46" s="200">
        <v>30</v>
      </c>
      <c r="B46" s="205" t="s">
        <v>280</v>
      </c>
      <c r="C46" s="68" t="s">
        <v>221</v>
      </c>
      <c r="D46" s="24" t="s">
        <v>19</v>
      </c>
      <c r="E46" s="74">
        <v>4</v>
      </c>
      <c r="F46" s="212">
        <v>0.01</v>
      </c>
      <c r="G46" s="325">
        <f t="shared" si="2"/>
        <v>3600</v>
      </c>
      <c r="H46" s="326">
        <f t="shared" si="3"/>
        <v>3780</v>
      </c>
      <c r="I46" s="335">
        <f t="shared" si="5"/>
        <v>1320</v>
      </c>
      <c r="J46" s="326">
        <f t="shared" si="4"/>
        <v>1390</v>
      </c>
      <c r="K46" s="335">
        <f>'Чарли в пленке Тесс'!L44</f>
        <v>2280</v>
      </c>
      <c r="L46" s="326">
        <f t="shared" si="1"/>
        <v>2390</v>
      </c>
      <c r="O46" s="351">
        <v>1320</v>
      </c>
      <c r="P46" s="292"/>
      <c r="Q46" s="258"/>
      <c r="S46" s="258"/>
    </row>
    <row r="47" spans="1:19" x14ac:dyDescent="0.25">
      <c r="A47" s="200">
        <v>31</v>
      </c>
      <c r="B47" s="201" t="s">
        <v>193</v>
      </c>
      <c r="C47" s="64" t="s">
        <v>107</v>
      </c>
      <c r="D47" s="24" t="s">
        <v>108</v>
      </c>
      <c r="E47" s="74"/>
      <c r="F47" s="212"/>
      <c r="G47" s="325">
        <f t="shared" si="2"/>
        <v>3860</v>
      </c>
      <c r="H47" s="326">
        <f t="shared" si="3"/>
        <v>4060</v>
      </c>
      <c r="I47" s="335">
        <f t="shared" si="5"/>
        <v>2300</v>
      </c>
      <c r="J47" s="326">
        <f t="shared" si="4"/>
        <v>2420</v>
      </c>
      <c r="K47" s="335">
        <f>'Чарли в пленке Тесс'!L45</f>
        <v>1560</v>
      </c>
      <c r="L47" s="326">
        <f t="shared" si="1"/>
        <v>1640</v>
      </c>
      <c r="O47" s="351">
        <v>2300</v>
      </c>
      <c r="P47" s="292"/>
      <c r="Q47" s="258"/>
      <c r="S47" s="258"/>
    </row>
    <row r="48" spans="1:19" x14ac:dyDescent="0.25">
      <c r="A48" s="200">
        <v>32</v>
      </c>
      <c r="B48" s="238" t="s">
        <v>336</v>
      </c>
      <c r="C48" s="142" t="s">
        <v>107</v>
      </c>
      <c r="D48" s="105" t="s">
        <v>337</v>
      </c>
      <c r="E48" s="171"/>
      <c r="F48" s="215"/>
      <c r="G48" s="325">
        <f t="shared" si="2"/>
        <v>4610</v>
      </c>
      <c r="H48" s="326">
        <f t="shared" si="3"/>
        <v>4840</v>
      </c>
      <c r="I48" s="335">
        <f t="shared" si="5"/>
        <v>2820</v>
      </c>
      <c r="J48" s="326">
        <f t="shared" si="4"/>
        <v>2960</v>
      </c>
      <c r="K48" s="335">
        <f>'Чарли в пленке Тесс'!L46</f>
        <v>1790</v>
      </c>
      <c r="L48" s="326">
        <f t="shared" si="1"/>
        <v>1880</v>
      </c>
      <c r="O48" s="351">
        <v>2820</v>
      </c>
      <c r="P48" s="292"/>
      <c r="Q48" s="258"/>
      <c r="S48" s="258"/>
    </row>
    <row r="49" spans="1:19" ht="19.5" x14ac:dyDescent="0.25">
      <c r="A49" s="200">
        <v>33</v>
      </c>
      <c r="B49" s="201" t="s">
        <v>267</v>
      </c>
      <c r="C49" s="68" t="s">
        <v>221</v>
      </c>
      <c r="D49" s="24" t="s">
        <v>277</v>
      </c>
      <c r="E49" s="74"/>
      <c r="F49" s="212"/>
      <c r="G49" s="325">
        <f t="shared" si="2"/>
        <v>3080</v>
      </c>
      <c r="H49" s="326">
        <f t="shared" si="3"/>
        <v>3230</v>
      </c>
      <c r="I49" s="335">
        <f t="shared" si="5"/>
        <v>1400</v>
      </c>
      <c r="J49" s="326">
        <f t="shared" si="4"/>
        <v>1470</v>
      </c>
      <c r="K49" s="335">
        <f>'Чарли в пленке Тесс'!L47</f>
        <v>1680</v>
      </c>
      <c r="L49" s="326">
        <f t="shared" si="1"/>
        <v>1760</v>
      </c>
      <c r="O49" s="351">
        <v>1400</v>
      </c>
      <c r="P49" s="292"/>
      <c r="Q49" s="258"/>
      <c r="S49" s="258"/>
    </row>
    <row r="50" spans="1:19" ht="19.5" x14ac:dyDescent="0.25">
      <c r="A50" s="200">
        <v>34</v>
      </c>
      <c r="B50" s="201" t="s">
        <v>268</v>
      </c>
      <c r="C50" s="68" t="s">
        <v>221</v>
      </c>
      <c r="D50" s="24" t="s">
        <v>278</v>
      </c>
      <c r="E50" s="74"/>
      <c r="F50" s="212"/>
      <c r="G50" s="325">
        <f t="shared" si="2"/>
        <v>3850</v>
      </c>
      <c r="H50" s="326">
        <f t="shared" si="3"/>
        <v>4050</v>
      </c>
      <c r="I50" s="335">
        <f t="shared" si="5"/>
        <v>1720</v>
      </c>
      <c r="J50" s="326">
        <f t="shared" si="4"/>
        <v>1810</v>
      </c>
      <c r="K50" s="335">
        <f>'Чарли в пленке Тесс'!L48</f>
        <v>2130</v>
      </c>
      <c r="L50" s="326">
        <f t="shared" si="1"/>
        <v>2240</v>
      </c>
      <c r="O50" s="351">
        <v>1720</v>
      </c>
      <c r="P50" s="292"/>
      <c r="Q50" s="258"/>
      <c r="S50" s="258"/>
    </row>
    <row r="51" spans="1:19" x14ac:dyDescent="0.25">
      <c r="A51" s="200">
        <v>35</v>
      </c>
      <c r="B51" s="205" t="s">
        <v>279</v>
      </c>
      <c r="C51" s="68" t="s">
        <v>219</v>
      </c>
      <c r="D51" s="24" t="s">
        <v>18</v>
      </c>
      <c r="E51" s="74">
        <v>8</v>
      </c>
      <c r="F51" s="212">
        <v>0.02</v>
      </c>
      <c r="G51" s="325">
        <f t="shared" si="2"/>
        <v>4220</v>
      </c>
      <c r="H51" s="326">
        <f t="shared" si="3"/>
        <v>4430</v>
      </c>
      <c r="I51" s="335">
        <f t="shared" si="5"/>
        <v>2560</v>
      </c>
      <c r="J51" s="326">
        <f t="shared" si="4"/>
        <v>2690</v>
      </c>
      <c r="K51" s="335">
        <f>'Чарли в пленке Тесс'!L49</f>
        <v>1660</v>
      </c>
      <c r="L51" s="326">
        <f t="shared" si="1"/>
        <v>1740</v>
      </c>
      <c r="O51" s="351">
        <v>2560</v>
      </c>
      <c r="P51" s="292"/>
      <c r="Q51" s="258"/>
      <c r="S51" s="258"/>
    </row>
    <row r="52" spans="1:19" x14ac:dyDescent="0.25">
      <c r="A52" s="200">
        <v>36</v>
      </c>
      <c r="B52" s="201" t="s">
        <v>120</v>
      </c>
      <c r="C52" s="66" t="s">
        <v>217</v>
      </c>
      <c r="D52" s="25" t="s">
        <v>131</v>
      </c>
      <c r="E52" s="74"/>
      <c r="F52" s="212"/>
      <c r="G52" s="325">
        <f t="shared" si="2"/>
        <v>5230</v>
      </c>
      <c r="H52" s="326">
        <f t="shared" si="3"/>
        <v>5490</v>
      </c>
      <c r="I52" s="335">
        <f t="shared" si="5"/>
        <v>3150</v>
      </c>
      <c r="J52" s="326">
        <f t="shared" si="4"/>
        <v>3310</v>
      </c>
      <c r="K52" s="335">
        <f>'Чарли в пленке Тесс'!L50</f>
        <v>2080</v>
      </c>
      <c r="L52" s="326">
        <f t="shared" si="1"/>
        <v>2180</v>
      </c>
      <c r="O52" s="351">
        <v>3150</v>
      </c>
      <c r="P52" s="292"/>
      <c r="Q52" s="258"/>
      <c r="S52" s="258"/>
    </row>
    <row r="53" spans="1:19" ht="19.5" x14ac:dyDescent="0.25">
      <c r="A53" s="200">
        <v>37</v>
      </c>
      <c r="B53" s="205" t="s">
        <v>47</v>
      </c>
      <c r="C53" s="70" t="s">
        <v>48</v>
      </c>
      <c r="D53" s="24" t="s">
        <v>49</v>
      </c>
      <c r="E53" s="74">
        <v>5</v>
      </c>
      <c r="F53" s="212">
        <v>0.01</v>
      </c>
      <c r="G53" s="325">
        <f t="shared" si="2"/>
        <v>3140</v>
      </c>
      <c r="H53" s="326">
        <f t="shared" si="3"/>
        <v>3290</v>
      </c>
      <c r="I53" s="335">
        <f t="shared" si="5"/>
        <v>1480</v>
      </c>
      <c r="J53" s="326">
        <f t="shared" si="4"/>
        <v>1550</v>
      </c>
      <c r="K53" s="335">
        <f>'Чарли в пленке Тесс'!L51</f>
        <v>1660</v>
      </c>
      <c r="L53" s="326">
        <f t="shared" si="1"/>
        <v>1740</v>
      </c>
      <c r="O53" s="351">
        <v>1480</v>
      </c>
      <c r="P53" s="292"/>
      <c r="Q53" s="258"/>
      <c r="S53" s="258"/>
    </row>
    <row r="54" spans="1:19" x14ac:dyDescent="0.25">
      <c r="A54" s="200">
        <v>38</v>
      </c>
      <c r="B54" s="205" t="s">
        <v>44</v>
      </c>
      <c r="C54" s="70" t="s">
        <v>45</v>
      </c>
      <c r="D54" s="24" t="s">
        <v>38</v>
      </c>
      <c r="E54" s="74">
        <v>6</v>
      </c>
      <c r="F54" s="212">
        <v>0.01</v>
      </c>
      <c r="G54" s="325">
        <f t="shared" si="2"/>
        <v>3460</v>
      </c>
      <c r="H54" s="326">
        <f t="shared" si="3"/>
        <v>3630</v>
      </c>
      <c r="I54" s="335">
        <f t="shared" si="5"/>
        <v>2030</v>
      </c>
      <c r="J54" s="326">
        <f t="shared" si="4"/>
        <v>2130</v>
      </c>
      <c r="K54" s="335">
        <f>'Чарли в пленке Тесс'!L52</f>
        <v>1430</v>
      </c>
      <c r="L54" s="326">
        <f t="shared" si="1"/>
        <v>1500</v>
      </c>
      <c r="O54" s="351">
        <v>2030</v>
      </c>
      <c r="P54" s="292"/>
      <c r="Q54" s="258"/>
      <c r="S54" s="258"/>
    </row>
    <row r="55" spans="1:19" ht="19.5" x14ac:dyDescent="0.25">
      <c r="A55" s="200">
        <v>39</v>
      </c>
      <c r="B55" s="210" t="s">
        <v>96</v>
      </c>
      <c r="C55" s="70" t="s">
        <v>97</v>
      </c>
      <c r="D55" s="24" t="s">
        <v>38</v>
      </c>
      <c r="E55" s="74">
        <v>6</v>
      </c>
      <c r="F55" s="212">
        <v>0.01</v>
      </c>
      <c r="G55" s="325">
        <f t="shared" si="2"/>
        <v>3280</v>
      </c>
      <c r="H55" s="326">
        <f t="shared" si="3"/>
        <v>3440</v>
      </c>
      <c r="I55" s="335">
        <f t="shared" si="5"/>
        <v>1850</v>
      </c>
      <c r="J55" s="326">
        <f t="shared" si="4"/>
        <v>1940</v>
      </c>
      <c r="K55" s="335">
        <f>'Чарли в пленке Тесс'!L53</f>
        <v>1430</v>
      </c>
      <c r="L55" s="326">
        <f t="shared" si="1"/>
        <v>1500</v>
      </c>
      <c r="O55" s="351">
        <v>1850</v>
      </c>
      <c r="P55" s="292"/>
      <c r="Q55" s="258"/>
      <c r="S55" s="258"/>
    </row>
    <row r="56" spans="1:19" x14ac:dyDescent="0.25">
      <c r="A56" s="200">
        <v>40</v>
      </c>
      <c r="B56" s="210" t="s">
        <v>269</v>
      </c>
      <c r="C56" s="70" t="s">
        <v>45</v>
      </c>
      <c r="D56" s="24" t="s">
        <v>270</v>
      </c>
      <c r="E56" s="74"/>
      <c r="F56" s="212"/>
      <c r="G56" s="325">
        <f t="shared" si="2"/>
        <v>3910</v>
      </c>
      <c r="H56" s="326">
        <f t="shared" si="3"/>
        <v>4110</v>
      </c>
      <c r="I56" s="335">
        <f t="shared" si="5"/>
        <v>2300</v>
      </c>
      <c r="J56" s="326">
        <f t="shared" si="4"/>
        <v>2420</v>
      </c>
      <c r="K56" s="335">
        <f>'Чарли в пленке Тесс'!L54</f>
        <v>1610</v>
      </c>
      <c r="L56" s="326">
        <f t="shared" si="1"/>
        <v>1690</v>
      </c>
      <c r="O56" s="351">
        <v>2300</v>
      </c>
      <c r="P56" s="292"/>
      <c r="Q56" s="258"/>
      <c r="S56" s="258"/>
    </row>
    <row r="57" spans="1:19" x14ac:dyDescent="0.25">
      <c r="A57" s="200">
        <v>41</v>
      </c>
      <c r="B57" s="205" t="s">
        <v>46</v>
      </c>
      <c r="C57" s="70" t="s">
        <v>45</v>
      </c>
      <c r="D57" s="24" t="s">
        <v>42</v>
      </c>
      <c r="E57" s="74">
        <v>8</v>
      </c>
      <c r="F57" s="212">
        <v>0.02</v>
      </c>
      <c r="G57" s="325">
        <f t="shared" si="2"/>
        <v>4150</v>
      </c>
      <c r="H57" s="326">
        <f t="shared" si="3"/>
        <v>4360</v>
      </c>
      <c r="I57" s="335">
        <f t="shared" si="5"/>
        <v>2560</v>
      </c>
      <c r="J57" s="326">
        <f t="shared" si="4"/>
        <v>2690</v>
      </c>
      <c r="K57" s="335">
        <f>'Чарли в пленке Тесс'!L55</f>
        <v>1590</v>
      </c>
      <c r="L57" s="326">
        <f t="shared" si="1"/>
        <v>1670</v>
      </c>
      <c r="O57" s="351">
        <v>2560</v>
      </c>
      <c r="P57" s="292"/>
      <c r="Q57" s="258"/>
      <c r="S57" s="258"/>
    </row>
    <row r="58" spans="1:19" x14ac:dyDescent="0.25">
      <c r="A58" s="200">
        <v>42</v>
      </c>
      <c r="B58" s="205" t="s">
        <v>23</v>
      </c>
      <c r="C58" s="70" t="s">
        <v>24</v>
      </c>
      <c r="D58" s="24" t="s">
        <v>25</v>
      </c>
      <c r="E58" s="74">
        <v>2</v>
      </c>
      <c r="F58" s="212">
        <v>0.01</v>
      </c>
      <c r="G58" s="325">
        <f t="shared" si="2"/>
        <v>1890</v>
      </c>
      <c r="H58" s="326">
        <f t="shared" si="3"/>
        <v>1990</v>
      </c>
      <c r="I58" s="335">
        <f t="shared" si="5"/>
        <v>770</v>
      </c>
      <c r="J58" s="326">
        <f t="shared" si="4"/>
        <v>810</v>
      </c>
      <c r="K58" s="335">
        <f>'Чарли в пленке Тесс'!L56</f>
        <v>1120</v>
      </c>
      <c r="L58" s="326">
        <f t="shared" si="1"/>
        <v>1180</v>
      </c>
      <c r="O58" s="351">
        <v>770</v>
      </c>
      <c r="P58" s="292"/>
      <c r="Q58" s="258"/>
      <c r="S58" s="258"/>
    </row>
    <row r="59" spans="1:19" ht="19.5" x14ac:dyDescent="0.25">
      <c r="A59" s="200">
        <v>43</v>
      </c>
      <c r="B59" s="205" t="s">
        <v>259</v>
      </c>
      <c r="C59" s="70" t="s">
        <v>114</v>
      </c>
      <c r="D59" s="24" t="s">
        <v>100</v>
      </c>
      <c r="E59" s="74">
        <v>2</v>
      </c>
      <c r="F59" s="212">
        <v>0.01</v>
      </c>
      <c r="G59" s="325">
        <f t="shared" si="2"/>
        <v>1850</v>
      </c>
      <c r="H59" s="326">
        <f t="shared" si="3"/>
        <v>1940</v>
      </c>
      <c r="I59" s="335">
        <f t="shared" si="5"/>
        <v>770</v>
      </c>
      <c r="J59" s="326">
        <f t="shared" si="4"/>
        <v>810</v>
      </c>
      <c r="K59" s="335">
        <f>'Чарли в пленке Тесс'!L57</f>
        <v>1080</v>
      </c>
      <c r="L59" s="326">
        <f t="shared" si="1"/>
        <v>1130</v>
      </c>
      <c r="O59" s="351">
        <v>770</v>
      </c>
      <c r="P59" s="292"/>
      <c r="Q59" s="258"/>
      <c r="S59" s="258"/>
    </row>
    <row r="60" spans="1:19" x14ac:dyDescent="0.25">
      <c r="A60" s="200">
        <v>44</v>
      </c>
      <c r="B60" s="205" t="s">
        <v>26</v>
      </c>
      <c r="C60" s="70" t="s">
        <v>24</v>
      </c>
      <c r="D60" s="24" t="s">
        <v>27</v>
      </c>
      <c r="E60" s="74">
        <v>3</v>
      </c>
      <c r="F60" s="212">
        <v>0.01</v>
      </c>
      <c r="G60" s="325">
        <f t="shared" si="2"/>
        <v>2320</v>
      </c>
      <c r="H60" s="326">
        <f t="shared" si="3"/>
        <v>2430</v>
      </c>
      <c r="I60" s="335">
        <f t="shared" si="5"/>
        <v>1040</v>
      </c>
      <c r="J60" s="326">
        <f t="shared" si="4"/>
        <v>1090</v>
      </c>
      <c r="K60" s="335">
        <f>'Чарли в пленке Тесс'!L58</f>
        <v>1280</v>
      </c>
      <c r="L60" s="326">
        <f t="shared" si="1"/>
        <v>1340</v>
      </c>
      <c r="O60" s="351">
        <v>1040</v>
      </c>
      <c r="P60" s="292"/>
      <c r="Q60" s="258"/>
      <c r="S60" s="258"/>
    </row>
    <row r="61" spans="1:19" ht="19.5" x14ac:dyDescent="0.25">
      <c r="A61" s="200">
        <v>45</v>
      </c>
      <c r="B61" s="205" t="s">
        <v>52</v>
      </c>
      <c r="C61" s="70" t="s">
        <v>53</v>
      </c>
      <c r="D61" s="24" t="s">
        <v>54</v>
      </c>
      <c r="E61" s="74">
        <v>4</v>
      </c>
      <c r="F61" s="212">
        <v>0.01</v>
      </c>
      <c r="G61" s="325">
        <f t="shared" si="2"/>
        <v>2760</v>
      </c>
      <c r="H61" s="326">
        <f t="shared" si="3"/>
        <v>2900</v>
      </c>
      <c r="I61" s="335">
        <f t="shared" si="5"/>
        <v>1300</v>
      </c>
      <c r="J61" s="326">
        <f t="shared" si="4"/>
        <v>1370</v>
      </c>
      <c r="K61" s="335">
        <f>'Чарли в пленке Тесс'!L59</f>
        <v>1460</v>
      </c>
      <c r="L61" s="326">
        <f t="shared" si="1"/>
        <v>1530</v>
      </c>
      <c r="O61" s="351">
        <v>1300</v>
      </c>
      <c r="P61" s="292"/>
      <c r="Q61" s="258"/>
      <c r="S61" s="258"/>
    </row>
    <row r="62" spans="1:19" x14ac:dyDescent="0.25">
      <c r="A62" s="200">
        <v>46</v>
      </c>
      <c r="B62" s="205" t="s">
        <v>271</v>
      </c>
      <c r="C62" s="70" t="s">
        <v>24</v>
      </c>
      <c r="D62" s="24" t="s">
        <v>272</v>
      </c>
      <c r="E62" s="74"/>
      <c r="F62" s="212"/>
      <c r="G62" s="325">
        <f t="shared" si="2"/>
        <v>2540</v>
      </c>
      <c r="H62" s="326">
        <f t="shared" si="3"/>
        <v>2670</v>
      </c>
      <c r="I62" s="335">
        <f t="shared" si="5"/>
        <v>1170</v>
      </c>
      <c r="J62" s="326">
        <f t="shared" si="4"/>
        <v>1230</v>
      </c>
      <c r="K62" s="335">
        <f>'Чарли в пленке Тесс'!L60</f>
        <v>1370</v>
      </c>
      <c r="L62" s="326">
        <f t="shared" si="1"/>
        <v>1440</v>
      </c>
      <c r="O62" s="351">
        <v>1170</v>
      </c>
      <c r="P62" s="292"/>
      <c r="Q62" s="258"/>
      <c r="S62" s="258"/>
    </row>
    <row r="63" spans="1:19" x14ac:dyDescent="0.25">
      <c r="A63" s="200">
        <v>47</v>
      </c>
      <c r="B63" s="205" t="s">
        <v>28</v>
      </c>
      <c r="C63" s="70" t="s">
        <v>24</v>
      </c>
      <c r="D63" s="24" t="s">
        <v>29</v>
      </c>
      <c r="E63" s="74">
        <v>4</v>
      </c>
      <c r="F63" s="212">
        <v>0.01</v>
      </c>
      <c r="G63" s="325">
        <f t="shared" si="2"/>
        <v>2710</v>
      </c>
      <c r="H63" s="326">
        <f t="shared" si="3"/>
        <v>2850</v>
      </c>
      <c r="I63" s="335">
        <f t="shared" ref="I63:I105" si="6">ROUND(O63*(1+ОбщаяНаценка/100),-1)</f>
        <v>1300</v>
      </c>
      <c r="J63" s="326">
        <f t="shared" si="4"/>
        <v>1370</v>
      </c>
      <c r="K63" s="335">
        <f>'Чарли в пленке Тесс'!L61</f>
        <v>1410</v>
      </c>
      <c r="L63" s="326">
        <f t="shared" si="1"/>
        <v>1480</v>
      </c>
      <c r="O63" s="351">
        <v>1300</v>
      </c>
      <c r="P63" s="292"/>
      <c r="Q63" s="258"/>
      <c r="S63" s="258"/>
    </row>
    <row r="64" spans="1:19" ht="19.5" x14ac:dyDescent="0.25">
      <c r="A64" s="200">
        <v>48</v>
      </c>
      <c r="B64" s="205" t="s">
        <v>86</v>
      </c>
      <c r="C64" s="70" t="s">
        <v>87</v>
      </c>
      <c r="D64" s="38" t="s">
        <v>29</v>
      </c>
      <c r="E64" s="74">
        <v>4</v>
      </c>
      <c r="F64" s="212">
        <v>0.01</v>
      </c>
      <c r="G64" s="325">
        <f t="shared" si="2"/>
        <v>3880</v>
      </c>
      <c r="H64" s="326">
        <f t="shared" si="3"/>
        <v>4080</v>
      </c>
      <c r="I64" s="335">
        <f t="shared" si="6"/>
        <v>1510</v>
      </c>
      <c r="J64" s="326">
        <f t="shared" ref="J64:J119" si="7">ROUND(I64*1.05,-1)</f>
        <v>1590</v>
      </c>
      <c r="K64" s="335">
        <f>'Чарли в пленке Тесс'!L62</f>
        <v>2370</v>
      </c>
      <c r="L64" s="326">
        <f t="shared" si="1"/>
        <v>2490</v>
      </c>
      <c r="O64" s="351">
        <v>1510</v>
      </c>
      <c r="P64" s="292"/>
      <c r="Q64" s="258"/>
      <c r="S64" s="258"/>
    </row>
    <row r="65" spans="1:21" s="380" customFormat="1" ht="19.5" x14ac:dyDescent="0.25">
      <c r="A65" s="403">
        <v>49</v>
      </c>
      <c r="B65" s="373" t="s">
        <v>368</v>
      </c>
      <c r="C65" s="374" t="s">
        <v>87</v>
      </c>
      <c r="D65" s="404" t="s">
        <v>29</v>
      </c>
      <c r="E65" s="376">
        <v>4</v>
      </c>
      <c r="F65" s="405">
        <v>0.01</v>
      </c>
      <c r="G65" s="325">
        <f t="shared" si="2"/>
        <v>9070</v>
      </c>
      <c r="H65" s="407">
        <f t="shared" si="3"/>
        <v>9530</v>
      </c>
      <c r="I65" s="406">
        <f t="shared" ref="I65" si="8">ROUND(O65*(1+ОбщаяНаценка/100),-1)</f>
        <v>1510</v>
      </c>
      <c r="J65" s="407">
        <f t="shared" ref="J65" si="9">ROUND(I65*1.05,-1)</f>
        <v>1590</v>
      </c>
      <c r="K65" s="406">
        <f>'Чарли в пленке Тесс'!L63</f>
        <v>7560</v>
      </c>
      <c r="L65" s="326">
        <f t="shared" si="1"/>
        <v>7940</v>
      </c>
      <c r="M65" s="379" t="s">
        <v>379</v>
      </c>
      <c r="O65" s="380">
        <v>1510</v>
      </c>
      <c r="Q65" s="381"/>
      <c r="R65" s="382"/>
      <c r="S65" s="381"/>
      <c r="T65" s="382"/>
      <c r="U65" s="382"/>
    </row>
    <row r="66" spans="1:21" s="380" customFormat="1" ht="19.5" x14ac:dyDescent="0.25">
      <c r="A66" s="403">
        <v>50</v>
      </c>
      <c r="B66" s="373" t="s">
        <v>30</v>
      </c>
      <c r="C66" s="374" t="s">
        <v>31</v>
      </c>
      <c r="D66" s="408" t="s">
        <v>29</v>
      </c>
      <c r="E66" s="376">
        <v>4</v>
      </c>
      <c r="F66" s="405">
        <v>0.01</v>
      </c>
      <c r="G66" s="325">
        <f t="shared" si="2"/>
        <v>4340</v>
      </c>
      <c r="H66" s="407">
        <f t="shared" si="3"/>
        <v>4560</v>
      </c>
      <c r="I66" s="406">
        <f t="shared" si="6"/>
        <v>1730</v>
      </c>
      <c r="J66" s="407">
        <f t="shared" si="7"/>
        <v>1820</v>
      </c>
      <c r="K66" s="406">
        <f>'Чарли в пленке Тесс'!L64</f>
        <v>2610</v>
      </c>
      <c r="L66" s="326">
        <f t="shared" si="1"/>
        <v>2740</v>
      </c>
      <c r="O66" s="380">
        <v>1730</v>
      </c>
      <c r="Q66" s="381"/>
      <c r="R66" s="382"/>
      <c r="S66" s="381"/>
      <c r="T66" s="382"/>
      <c r="U66" s="382"/>
    </row>
    <row r="67" spans="1:21" s="380" customFormat="1" ht="19.5" x14ac:dyDescent="0.25">
      <c r="A67" s="403">
        <v>51</v>
      </c>
      <c r="B67" s="373" t="s">
        <v>369</v>
      </c>
      <c r="C67" s="374" t="s">
        <v>31</v>
      </c>
      <c r="D67" s="408" t="s">
        <v>29</v>
      </c>
      <c r="E67" s="376">
        <v>4</v>
      </c>
      <c r="F67" s="405">
        <v>0.01</v>
      </c>
      <c r="G67" s="325">
        <f t="shared" si="2"/>
        <v>11020</v>
      </c>
      <c r="H67" s="407">
        <f t="shared" si="3"/>
        <v>11570</v>
      </c>
      <c r="I67" s="406">
        <f t="shared" ref="I67" si="10">ROUND(O67*(1+ОбщаяНаценка/100),-1)</f>
        <v>1730</v>
      </c>
      <c r="J67" s="407">
        <f t="shared" ref="J67" si="11">ROUND(I67*1.05,-1)</f>
        <v>1820</v>
      </c>
      <c r="K67" s="406">
        <f>'Чарли в пленке Тесс'!L65</f>
        <v>9290</v>
      </c>
      <c r="L67" s="326">
        <f t="shared" si="1"/>
        <v>9750</v>
      </c>
      <c r="M67" s="379" t="s">
        <v>379</v>
      </c>
      <c r="O67" s="380">
        <v>1730</v>
      </c>
      <c r="Q67" s="381"/>
      <c r="R67" s="382"/>
      <c r="S67" s="381"/>
      <c r="T67" s="382"/>
      <c r="U67" s="382"/>
    </row>
    <row r="68" spans="1:21" s="380" customFormat="1" ht="19.5" x14ac:dyDescent="0.25">
      <c r="A68" s="403">
        <v>52</v>
      </c>
      <c r="B68" s="373" t="s">
        <v>32</v>
      </c>
      <c r="C68" s="374" t="s">
        <v>33</v>
      </c>
      <c r="D68" s="404" t="s">
        <v>29</v>
      </c>
      <c r="E68" s="376">
        <v>4</v>
      </c>
      <c r="F68" s="405">
        <v>0.01</v>
      </c>
      <c r="G68" s="325">
        <f t="shared" si="2"/>
        <v>3570</v>
      </c>
      <c r="H68" s="407">
        <f t="shared" si="3"/>
        <v>3750</v>
      </c>
      <c r="I68" s="406">
        <f t="shared" si="6"/>
        <v>1750</v>
      </c>
      <c r="J68" s="407">
        <f t="shared" si="7"/>
        <v>1840</v>
      </c>
      <c r="K68" s="406">
        <f>'Чарли в пленке Тесс'!L66</f>
        <v>1820</v>
      </c>
      <c r="L68" s="326">
        <f t="shared" si="1"/>
        <v>1910</v>
      </c>
      <c r="O68" s="380">
        <v>1750</v>
      </c>
      <c r="Q68" s="381"/>
      <c r="R68" s="382"/>
      <c r="S68" s="381"/>
      <c r="T68" s="382"/>
      <c r="U68" s="382"/>
    </row>
    <row r="69" spans="1:21" s="380" customFormat="1" ht="19.5" x14ac:dyDescent="0.25">
      <c r="A69" s="403">
        <v>53</v>
      </c>
      <c r="B69" s="373" t="s">
        <v>370</v>
      </c>
      <c r="C69" s="374" t="s">
        <v>33</v>
      </c>
      <c r="D69" s="404" t="s">
        <v>29</v>
      </c>
      <c r="E69" s="376">
        <v>4</v>
      </c>
      <c r="F69" s="405">
        <v>0.01</v>
      </c>
      <c r="G69" s="325">
        <f t="shared" si="2"/>
        <v>5600</v>
      </c>
      <c r="H69" s="407">
        <f t="shared" si="3"/>
        <v>5880</v>
      </c>
      <c r="I69" s="406">
        <f t="shared" ref="I69" si="12">ROUND(O69*(1+ОбщаяНаценка/100),-1)</f>
        <v>1750</v>
      </c>
      <c r="J69" s="407">
        <f t="shared" ref="J69" si="13">ROUND(I69*1.05,-1)</f>
        <v>1840</v>
      </c>
      <c r="K69" s="406">
        <f>'Чарли в пленке Тесс'!L67</f>
        <v>3850</v>
      </c>
      <c r="L69" s="326">
        <f t="shared" si="1"/>
        <v>4040</v>
      </c>
      <c r="M69" s="379" t="s">
        <v>380</v>
      </c>
      <c r="O69" s="380">
        <v>1750</v>
      </c>
      <c r="Q69" s="381"/>
      <c r="R69" s="382"/>
      <c r="S69" s="381"/>
      <c r="T69" s="382"/>
      <c r="U69" s="382"/>
    </row>
    <row r="70" spans="1:21" s="380" customFormat="1" x14ac:dyDescent="0.25">
      <c r="A70" s="403">
        <v>54</v>
      </c>
      <c r="B70" s="373" t="s">
        <v>229</v>
      </c>
      <c r="C70" s="374" t="s">
        <v>24</v>
      </c>
      <c r="D70" s="404" t="s">
        <v>230</v>
      </c>
      <c r="E70" s="376"/>
      <c r="F70" s="405"/>
      <c r="G70" s="325">
        <f t="shared" si="2"/>
        <v>2950</v>
      </c>
      <c r="H70" s="407">
        <f t="shared" si="3"/>
        <v>3100</v>
      </c>
      <c r="I70" s="406">
        <f t="shared" si="6"/>
        <v>1440</v>
      </c>
      <c r="J70" s="407">
        <f t="shared" si="7"/>
        <v>1510</v>
      </c>
      <c r="K70" s="406">
        <f>'Чарли в пленке Тесс'!L68</f>
        <v>1510</v>
      </c>
      <c r="L70" s="326">
        <f t="shared" si="1"/>
        <v>1590</v>
      </c>
      <c r="O70" s="380">
        <v>1440</v>
      </c>
      <c r="Q70" s="381"/>
      <c r="R70" s="382"/>
      <c r="S70" s="381"/>
      <c r="T70" s="382"/>
      <c r="U70" s="382"/>
    </row>
    <row r="71" spans="1:21" s="380" customFormat="1" ht="19.5" x14ac:dyDescent="0.25">
      <c r="A71" s="403">
        <v>55</v>
      </c>
      <c r="B71" s="373" t="s">
        <v>273</v>
      </c>
      <c r="C71" s="374" t="s">
        <v>51</v>
      </c>
      <c r="D71" s="408" t="s">
        <v>230</v>
      </c>
      <c r="E71" s="376"/>
      <c r="F71" s="405"/>
      <c r="G71" s="325">
        <f t="shared" si="2"/>
        <v>2090</v>
      </c>
      <c r="H71" s="407">
        <f t="shared" si="3"/>
        <v>2190</v>
      </c>
      <c r="I71" s="406">
        <f t="shared" si="6"/>
        <v>440</v>
      </c>
      <c r="J71" s="407">
        <f t="shared" si="7"/>
        <v>460</v>
      </c>
      <c r="K71" s="406">
        <f>'Чарли в пленке Тесс'!L69</f>
        <v>1650</v>
      </c>
      <c r="L71" s="326">
        <f t="shared" si="1"/>
        <v>1730</v>
      </c>
      <c r="O71" s="380">
        <v>440</v>
      </c>
      <c r="Q71" s="381"/>
      <c r="R71" s="382"/>
      <c r="S71" s="381"/>
      <c r="T71" s="382"/>
      <c r="U71" s="382"/>
    </row>
    <row r="72" spans="1:21" s="380" customFormat="1" x14ac:dyDescent="0.25">
      <c r="A72" s="403">
        <v>56</v>
      </c>
      <c r="B72" s="373" t="s">
        <v>34</v>
      </c>
      <c r="C72" s="374" t="s">
        <v>24</v>
      </c>
      <c r="D72" s="404" t="s">
        <v>35</v>
      </c>
      <c r="E72" s="376">
        <v>5</v>
      </c>
      <c r="F72" s="405">
        <v>0.01</v>
      </c>
      <c r="G72" s="325">
        <f t="shared" si="2"/>
        <v>3060</v>
      </c>
      <c r="H72" s="407">
        <f t="shared" si="3"/>
        <v>3210</v>
      </c>
      <c r="I72" s="406">
        <f t="shared" si="6"/>
        <v>1580</v>
      </c>
      <c r="J72" s="407">
        <f t="shared" si="7"/>
        <v>1660</v>
      </c>
      <c r="K72" s="406">
        <f>'Чарли в пленке Тесс'!L70</f>
        <v>1480</v>
      </c>
      <c r="L72" s="326">
        <f t="shared" si="1"/>
        <v>1550</v>
      </c>
      <c r="O72" s="380">
        <v>1580</v>
      </c>
      <c r="Q72" s="381"/>
      <c r="R72" s="382"/>
      <c r="S72" s="381"/>
      <c r="T72" s="382"/>
      <c r="U72" s="382"/>
    </row>
    <row r="73" spans="1:21" s="380" customFormat="1" ht="19.5" x14ac:dyDescent="0.25">
      <c r="A73" s="403">
        <v>57</v>
      </c>
      <c r="B73" s="373" t="s">
        <v>36</v>
      </c>
      <c r="C73" s="374" t="s">
        <v>31</v>
      </c>
      <c r="D73" s="404" t="s">
        <v>35</v>
      </c>
      <c r="E73" s="376">
        <v>5</v>
      </c>
      <c r="F73" s="405">
        <v>0.01</v>
      </c>
      <c r="G73" s="325">
        <f t="shared" si="2"/>
        <v>4820</v>
      </c>
      <c r="H73" s="407">
        <f t="shared" si="3"/>
        <v>5060</v>
      </c>
      <c r="I73" s="406">
        <f t="shared" si="6"/>
        <v>1990</v>
      </c>
      <c r="J73" s="407">
        <f t="shared" si="7"/>
        <v>2090</v>
      </c>
      <c r="K73" s="406">
        <f>'Чарли в пленке Тесс'!L71</f>
        <v>2830</v>
      </c>
      <c r="L73" s="326">
        <f t="shared" si="1"/>
        <v>2970</v>
      </c>
      <c r="O73" s="380">
        <v>1990</v>
      </c>
      <c r="Q73" s="381"/>
      <c r="R73" s="382"/>
      <c r="S73" s="381"/>
      <c r="T73" s="382"/>
      <c r="U73" s="382"/>
    </row>
    <row r="74" spans="1:21" s="380" customFormat="1" ht="19.5" x14ac:dyDescent="0.25">
      <c r="A74" s="403">
        <v>58</v>
      </c>
      <c r="B74" s="373" t="s">
        <v>371</v>
      </c>
      <c r="C74" s="374" t="s">
        <v>31</v>
      </c>
      <c r="D74" s="404" t="s">
        <v>35</v>
      </c>
      <c r="E74" s="376">
        <v>5</v>
      </c>
      <c r="F74" s="405">
        <v>0.01</v>
      </c>
      <c r="G74" s="325">
        <f t="shared" si="2"/>
        <v>11520</v>
      </c>
      <c r="H74" s="407">
        <f t="shared" si="3"/>
        <v>12100</v>
      </c>
      <c r="I74" s="406">
        <f t="shared" ref="I74" si="14">ROUND(O74*(1+ОбщаяНаценка/100),-1)</f>
        <v>1990</v>
      </c>
      <c r="J74" s="407">
        <f t="shared" ref="J74" si="15">ROUND(I74*1.05,-1)</f>
        <v>2090</v>
      </c>
      <c r="K74" s="406">
        <f>'Чарли в пленке Тесс'!L72</f>
        <v>9530</v>
      </c>
      <c r="L74" s="326">
        <f t="shared" si="1"/>
        <v>10010</v>
      </c>
      <c r="M74" s="379" t="s">
        <v>379</v>
      </c>
      <c r="O74" s="380">
        <v>1990</v>
      </c>
      <c r="Q74" s="381"/>
      <c r="R74" s="382"/>
      <c r="S74" s="381"/>
      <c r="T74" s="382"/>
      <c r="U74" s="382"/>
    </row>
    <row r="75" spans="1:21" s="380" customFormat="1" x14ac:dyDescent="0.25">
      <c r="A75" s="403">
        <v>59</v>
      </c>
      <c r="B75" s="373" t="s">
        <v>37</v>
      </c>
      <c r="C75" s="374" t="s">
        <v>24</v>
      </c>
      <c r="D75" s="404" t="s">
        <v>38</v>
      </c>
      <c r="E75" s="376">
        <v>6</v>
      </c>
      <c r="F75" s="405">
        <v>0.01</v>
      </c>
      <c r="G75" s="325">
        <f t="shared" si="2"/>
        <v>3800</v>
      </c>
      <c r="H75" s="407">
        <f t="shared" si="3"/>
        <v>3990</v>
      </c>
      <c r="I75" s="406">
        <f t="shared" si="6"/>
        <v>2030</v>
      </c>
      <c r="J75" s="407">
        <f t="shared" si="7"/>
        <v>2130</v>
      </c>
      <c r="K75" s="406">
        <f>'Чарли в пленке Тесс'!L73</f>
        <v>1770</v>
      </c>
      <c r="L75" s="326">
        <f t="shared" si="1"/>
        <v>1860</v>
      </c>
      <c r="O75" s="380">
        <v>2030</v>
      </c>
      <c r="Q75" s="381"/>
      <c r="R75" s="382"/>
      <c r="S75" s="381"/>
      <c r="T75" s="382"/>
      <c r="U75" s="382"/>
    </row>
    <row r="76" spans="1:21" s="380" customFormat="1" ht="19.5" x14ac:dyDescent="0.25">
      <c r="A76" s="403">
        <v>60</v>
      </c>
      <c r="B76" s="384" t="s">
        <v>90</v>
      </c>
      <c r="C76" s="374" t="s">
        <v>89</v>
      </c>
      <c r="D76" s="404" t="s">
        <v>38</v>
      </c>
      <c r="E76" s="376">
        <v>6</v>
      </c>
      <c r="F76" s="405">
        <v>0.01</v>
      </c>
      <c r="G76" s="325">
        <f t="shared" si="2"/>
        <v>3620</v>
      </c>
      <c r="H76" s="407">
        <f t="shared" si="3"/>
        <v>3800</v>
      </c>
      <c r="I76" s="406">
        <f t="shared" si="6"/>
        <v>1850</v>
      </c>
      <c r="J76" s="407">
        <f t="shared" si="7"/>
        <v>1940</v>
      </c>
      <c r="K76" s="406">
        <f>'Чарли в пленке Тесс'!L74</f>
        <v>1770</v>
      </c>
      <c r="L76" s="326">
        <f t="shared" si="1"/>
        <v>1860</v>
      </c>
      <c r="O76" s="380">
        <v>1850</v>
      </c>
      <c r="Q76" s="381"/>
      <c r="R76" s="382"/>
      <c r="S76" s="381"/>
      <c r="T76" s="382"/>
      <c r="U76" s="382"/>
    </row>
    <row r="77" spans="1:21" s="380" customFormat="1" ht="19.5" x14ac:dyDescent="0.25">
      <c r="A77" s="403">
        <v>61</v>
      </c>
      <c r="B77" s="373" t="s">
        <v>50</v>
      </c>
      <c r="C77" s="374" t="s">
        <v>51</v>
      </c>
      <c r="D77" s="408" t="s">
        <v>38</v>
      </c>
      <c r="E77" s="376">
        <v>6</v>
      </c>
      <c r="F77" s="405">
        <v>0.01</v>
      </c>
      <c r="G77" s="325">
        <f t="shared" si="2"/>
        <v>2320</v>
      </c>
      <c r="H77" s="407">
        <f t="shared" si="3"/>
        <v>2440</v>
      </c>
      <c r="I77" s="406">
        <f t="shared" si="6"/>
        <v>500</v>
      </c>
      <c r="J77" s="407">
        <f t="shared" si="7"/>
        <v>530</v>
      </c>
      <c r="K77" s="406">
        <f>'Чарли в пленке Тесс'!L75</f>
        <v>1820</v>
      </c>
      <c r="L77" s="326">
        <f t="shared" si="1"/>
        <v>1910</v>
      </c>
      <c r="O77" s="380">
        <v>500</v>
      </c>
      <c r="Q77" s="381"/>
      <c r="R77" s="382"/>
      <c r="S77" s="381"/>
      <c r="T77" s="382"/>
      <c r="U77" s="382"/>
    </row>
    <row r="78" spans="1:21" s="380" customFormat="1" ht="19.5" x14ac:dyDescent="0.25">
      <c r="A78" s="403">
        <v>62</v>
      </c>
      <c r="B78" s="373" t="s">
        <v>88</v>
      </c>
      <c r="C78" s="374" t="s">
        <v>87</v>
      </c>
      <c r="D78" s="404" t="s">
        <v>38</v>
      </c>
      <c r="E78" s="376">
        <v>6</v>
      </c>
      <c r="F78" s="405">
        <v>0.01</v>
      </c>
      <c r="G78" s="325">
        <f t="shared" si="2"/>
        <v>4840</v>
      </c>
      <c r="H78" s="407">
        <f t="shared" si="3"/>
        <v>5080</v>
      </c>
      <c r="I78" s="406">
        <f t="shared" si="6"/>
        <v>2040</v>
      </c>
      <c r="J78" s="407">
        <f t="shared" si="7"/>
        <v>2140</v>
      </c>
      <c r="K78" s="406">
        <f>'Чарли в пленке Тесс'!L76</f>
        <v>2800</v>
      </c>
      <c r="L78" s="326">
        <f t="shared" si="1"/>
        <v>2940</v>
      </c>
      <c r="O78" s="380">
        <v>2040</v>
      </c>
      <c r="Q78" s="381"/>
      <c r="R78" s="382"/>
      <c r="S78" s="381"/>
      <c r="T78" s="382"/>
      <c r="U78" s="382"/>
    </row>
    <row r="79" spans="1:21" s="380" customFormat="1" ht="19.5" x14ac:dyDescent="0.25">
      <c r="A79" s="403">
        <v>63</v>
      </c>
      <c r="B79" s="373" t="s">
        <v>372</v>
      </c>
      <c r="C79" s="374" t="s">
        <v>87</v>
      </c>
      <c r="D79" s="404" t="s">
        <v>38</v>
      </c>
      <c r="E79" s="376">
        <v>6</v>
      </c>
      <c r="F79" s="405">
        <v>0.01</v>
      </c>
      <c r="G79" s="325">
        <f t="shared" si="2"/>
        <v>10030</v>
      </c>
      <c r="H79" s="407">
        <f t="shared" si="3"/>
        <v>10530</v>
      </c>
      <c r="I79" s="406">
        <f t="shared" ref="I79" si="16">ROUND(O79*(1+ОбщаяНаценка/100),-1)</f>
        <v>2040</v>
      </c>
      <c r="J79" s="407">
        <f t="shared" ref="J79" si="17">ROUND(I79*1.05,-1)</f>
        <v>2140</v>
      </c>
      <c r="K79" s="406">
        <f>'Чарли в пленке Тесс'!L77</f>
        <v>7990</v>
      </c>
      <c r="L79" s="326">
        <f t="shared" si="1"/>
        <v>8390</v>
      </c>
      <c r="M79" s="379" t="s">
        <v>379</v>
      </c>
      <c r="O79" s="380">
        <v>2040</v>
      </c>
      <c r="Q79" s="381"/>
      <c r="R79" s="382"/>
      <c r="S79" s="381"/>
      <c r="T79" s="382"/>
      <c r="U79" s="382"/>
    </row>
    <row r="80" spans="1:21" s="380" customFormat="1" ht="19.5" x14ac:dyDescent="0.25">
      <c r="A80" s="403">
        <v>64</v>
      </c>
      <c r="B80" s="373" t="s">
        <v>39</v>
      </c>
      <c r="C80" s="374" t="s">
        <v>31</v>
      </c>
      <c r="D80" s="404" t="s">
        <v>38</v>
      </c>
      <c r="E80" s="376">
        <v>6</v>
      </c>
      <c r="F80" s="405">
        <v>0.01</v>
      </c>
      <c r="G80" s="325">
        <f t="shared" si="2"/>
        <v>5320</v>
      </c>
      <c r="H80" s="407">
        <f t="shared" si="3"/>
        <v>5580</v>
      </c>
      <c r="I80" s="406">
        <f t="shared" si="6"/>
        <v>2260</v>
      </c>
      <c r="J80" s="407">
        <f t="shared" si="7"/>
        <v>2370</v>
      </c>
      <c r="K80" s="406">
        <f>'Чарли в пленке Тесс'!L78</f>
        <v>3060</v>
      </c>
      <c r="L80" s="326">
        <f t="shared" si="1"/>
        <v>3210</v>
      </c>
      <c r="M80" s="379"/>
      <c r="O80" s="380">
        <v>2260</v>
      </c>
      <c r="Q80" s="381"/>
      <c r="R80" s="382"/>
      <c r="S80" s="381"/>
      <c r="T80" s="382"/>
      <c r="U80" s="382"/>
    </row>
    <row r="81" spans="1:21" s="380" customFormat="1" ht="19.5" x14ac:dyDescent="0.25">
      <c r="A81" s="403">
        <v>65</v>
      </c>
      <c r="B81" s="373" t="s">
        <v>373</v>
      </c>
      <c r="C81" s="374" t="s">
        <v>31</v>
      </c>
      <c r="D81" s="404" t="s">
        <v>38</v>
      </c>
      <c r="E81" s="376">
        <v>6</v>
      </c>
      <c r="F81" s="405">
        <v>0.01</v>
      </c>
      <c r="G81" s="325">
        <f t="shared" si="2"/>
        <v>12040</v>
      </c>
      <c r="H81" s="407">
        <f t="shared" si="3"/>
        <v>12640</v>
      </c>
      <c r="I81" s="406">
        <f t="shared" ref="I81" si="18">ROUND(O81*(1+ОбщаяНаценка/100),-1)</f>
        <v>2260</v>
      </c>
      <c r="J81" s="407">
        <f t="shared" ref="J81" si="19">ROUND(I81*1.05,-1)</f>
        <v>2370</v>
      </c>
      <c r="K81" s="406">
        <f>'Чарли в пленке Тесс'!L79</f>
        <v>9780</v>
      </c>
      <c r="L81" s="326">
        <f t="shared" ref="L81:L119" si="20">ROUND(K81*1.05,-1)</f>
        <v>10270</v>
      </c>
      <c r="M81" s="379" t="s">
        <v>379</v>
      </c>
      <c r="O81" s="380">
        <v>2260</v>
      </c>
      <c r="Q81" s="381"/>
      <c r="R81" s="382"/>
      <c r="S81" s="381"/>
      <c r="T81" s="382"/>
      <c r="U81" s="382"/>
    </row>
    <row r="82" spans="1:21" s="380" customFormat="1" ht="19.5" x14ac:dyDescent="0.25">
      <c r="A82" s="403">
        <v>66</v>
      </c>
      <c r="B82" s="373" t="s">
        <v>40</v>
      </c>
      <c r="C82" s="374" t="s">
        <v>33</v>
      </c>
      <c r="D82" s="404" t="s">
        <v>38</v>
      </c>
      <c r="E82" s="376">
        <v>6</v>
      </c>
      <c r="F82" s="405">
        <v>0.01</v>
      </c>
      <c r="G82" s="325">
        <f t="shared" ref="G82:G119" si="21">I82+K82</f>
        <v>4540</v>
      </c>
      <c r="H82" s="407">
        <f t="shared" ref="H82:H119" si="22">J82+L82</f>
        <v>4760</v>
      </c>
      <c r="I82" s="406">
        <f t="shared" si="6"/>
        <v>2270</v>
      </c>
      <c r="J82" s="407">
        <f t="shared" si="7"/>
        <v>2380</v>
      </c>
      <c r="K82" s="406">
        <f>'Чарли в пленке Тесс'!L80</f>
        <v>2270</v>
      </c>
      <c r="L82" s="326">
        <f t="shared" si="20"/>
        <v>2380</v>
      </c>
      <c r="O82" s="380">
        <v>2270</v>
      </c>
      <c r="Q82" s="381"/>
      <c r="R82" s="382"/>
      <c r="S82" s="381"/>
      <c r="T82" s="382"/>
      <c r="U82" s="382"/>
    </row>
    <row r="83" spans="1:21" s="380" customFormat="1" ht="19.5" x14ac:dyDescent="0.25">
      <c r="A83" s="403">
        <v>67</v>
      </c>
      <c r="B83" s="373" t="s">
        <v>374</v>
      </c>
      <c r="C83" s="374" t="s">
        <v>33</v>
      </c>
      <c r="D83" s="404" t="s">
        <v>38</v>
      </c>
      <c r="E83" s="376">
        <v>6</v>
      </c>
      <c r="F83" s="405">
        <v>0.01</v>
      </c>
      <c r="G83" s="325">
        <f t="shared" si="21"/>
        <v>6580</v>
      </c>
      <c r="H83" s="407">
        <f t="shared" si="22"/>
        <v>6910</v>
      </c>
      <c r="I83" s="406">
        <f t="shared" ref="I83" si="23">ROUND(O83*(1+ОбщаяНаценка/100),-1)</f>
        <v>2270</v>
      </c>
      <c r="J83" s="407">
        <f t="shared" ref="J83" si="24">ROUND(I83*1.05,-1)</f>
        <v>2380</v>
      </c>
      <c r="K83" s="406">
        <f>'Чарли в пленке Тесс'!L81</f>
        <v>4310</v>
      </c>
      <c r="L83" s="326">
        <f t="shared" si="20"/>
        <v>4530</v>
      </c>
      <c r="M83" s="379" t="s">
        <v>381</v>
      </c>
      <c r="O83" s="380">
        <v>2270</v>
      </c>
      <c r="Q83" s="381"/>
      <c r="R83" s="382"/>
      <c r="S83" s="381"/>
      <c r="T83" s="382"/>
      <c r="U83" s="382"/>
    </row>
    <row r="84" spans="1:21" s="380" customFormat="1" x14ac:dyDescent="0.25">
      <c r="A84" s="403">
        <v>68</v>
      </c>
      <c r="B84" s="373" t="s">
        <v>287</v>
      </c>
      <c r="C84" s="374" t="s">
        <v>24</v>
      </c>
      <c r="D84" s="404" t="s">
        <v>270</v>
      </c>
      <c r="E84" s="376"/>
      <c r="F84" s="405"/>
      <c r="G84" s="325">
        <f t="shared" si="21"/>
        <v>4240</v>
      </c>
      <c r="H84" s="407">
        <f t="shared" si="22"/>
        <v>4460</v>
      </c>
      <c r="I84" s="406">
        <f t="shared" si="6"/>
        <v>2300</v>
      </c>
      <c r="J84" s="407">
        <f t="shared" si="7"/>
        <v>2420</v>
      </c>
      <c r="K84" s="406">
        <f>'Чарли в пленке Тесс'!L82</f>
        <v>1940</v>
      </c>
      <c r="L84" s="326">
        <f t="shared" si="20"/>
        <v>2040</v>
      </c>
      <c r="O84" s="380">
        <v>2300</v>
      </c>
      <c r="Q84" s="381"/>
      <c r="R84" s="382"/>
      <c r="S84" s="381"/>
      <c r="T84" s="382"/>
      <c r="U84" s="382"/>
    </row>
    <row r="85" spans="1:21" s="380" customFormat="1" x14ac:dyDescent="0.25">
      <c r="A85" s="403">
        <v>69</v>
      </c>
      <c r="B85" s="373" t="s">
        <v>41</v>
      </c>
      <c r="C85" s="374" t="s">
        <v>24</v>
      </c>
      <c r="D85" s="404" t="s">
        <v>42</v>
      </c>
      <c r="E85" s="376">
        <v>8</v>
      </c>
      <c r="F85" s="405">
        <v>0.02</v>
      </c>
      <c r="G85" s="325">
        <f t="shared" si="21"/>
        <v>4510</v>
      </c>
      <c r="H85" s="407">
        <f t="shared" si="22"/>
        <v>4740</v>
      </c>
      <c r="I85" s="406">
        <f t="shared" si="6"/>
        <v>2560</v>
      </c>
      <c r="J85" s="407">
        <f t="shared" si="7"/>
        <v>2690</v>
      </c>
      <c r="K85" s="406">
        <f>'Чарли в пленке Тесс'!L83</f>
        <v>1950</v>
      </c>
      <c r="L85" s="326">
        <f t="shared" si="20"/>
        <v>2050</v>
      </c>
      <c r="O85" s="380">
        <v>2560</v>
      </c>
      <c r="Q85" s="381"/>
      <c r="R85" s="382"/>
      <c r="S85" s="381"/>
      <c r="T85" s="382"/>
      <c r="U85" s="382"/>
    </row>
    <row r="86" spans="1:21" s="380" customFormat="1" ht="19.5" x14ac:dyDescent="0.25">
      <c r="A86" s="403">
        <v>70</v>
      </c>
      <c r="B86" s="373" t="s">
        <v>91</v>
      </c>
      <c r="C86" s="374" t="s">
        <v>87</v>
      </c>
      <c r="D86" s="404" t="s">
        <v>42</v>
      </c>
      <c r="E86" s="376">
        <v>8</v>
      </c>
      <c r="F86" s="405">
        <v>0.02</v>
      </c>
      <c r="G86" s="325">
        <f t="shared" si="21"/>
        <v>5710</v>
      </c>
      <c r="H86" s="407">
        <f t="shared" si="22"/>
        <v>6000</v>
      </c>
      <c r="I86" s="406">
        <f t="shared" si="6"/>
        <v>2560</v>
      </c>
      <c r="J86" s="407">
        <f t="shared" si="7"/>
        <v>2690</v>
      </c>
      <c r="K86" s="406">
        <f>'Чарли в пленке Тесс'!L84</f>
        <v>3150</v>
      </c>
      <c r="L86" s="326">
        <f t="shared" si="20"/>
        <v>3310</v>
      </c>
      <c r="O86" s="380">
        <v>2560</v>
      </c>
      <c r="Q86" s="381"/>
      <c r="R86" s="382"/>
      <c r="S86" s="381"/>
      <c r="T86" s="382"/>
      <c r="U86" s="382"/>
    </row>
    <row r="87" spans="1:21" s="380" customFormat="1" ht="19.5" x14ac:dyDescent="0.25">
      <c r="A87" s="403">
        <v>71</v>
      </c>
      <c r="B87" s="373" t="s">
        <v>375</v>
      </c>
      <c r="C87" s="374" t="s">
        <v>87</v>
      </c>
      <c r="D87" s="404" t="s">
        <v>42</v>
      </c>
      <c r="E87" s="376">
        <v>8</v>
      </c>
      <c r="F87" s="405">
        <v>0.02</v>
      </c>
      <c r="G87" s="325">
        <f t="shared" si="21"/>
        <v>10980</v>
      </c>
      <c r="H87" s="407">
        <f t="shared" si="22"/>
        <v>11530</v>
      </c>
      <c r="I87" s="406">
        <f t="shared" ref="I87" si="25">ROUND(O87*(1+ОбщаяНаценка/100),-1)</f>
        <v>2560</v>
      </c>
      <c r="J87" s="407">
        <f t="shared" ref="J87" si="26">ROUND(I87*1.05,-1)</f>
        <v>2690</v>
      </c>
      <c r="K87" s="406">
        <f>'Чарли в пленке Тесс'!L85</f>
        <v>8420</v>
      </c>
      <c r="L87" s="326">
        <f t="shared" si="20"/>
        <v>8840</v>
      </c>
      <c r="M87" s="379" t="s">
        <v>379</v>
      </c>
      <c r="O87" s="380">
        <v>2560</v>
      </c>
      <c r="Q87" s="381"/>
      <c r="R87" s="382"/>
      <c r="S87" s="381"/>
      <c r="T87" s="382"/>
      <c r="U87" s="382"/>
    </row>
    <row r="88" spans="1:21" s="380" customFormat="1" ht="19.5" x14ac:dyDescent="0.25">
      <c r="A88" s="403">
        <v>72</v>
      </c>
      <c r="B88" s="373" t="s">
        <v>43</v>
      </c>
      <c r="C88" s="374" t="s">
        <v>33</v>
      </c>
      <c r="D88" s="404" t="s">
        <v>42</v>
      </c>
      <c r="E88" s="376">
        <v>8</v>
      </c>
      <c r="F88" s="405">
        <v>0.02</v>
      </c>
      <c r="G88" s="325">
        <f t="shared" si="21"/>
        <v>5930</v>
      </c>
      <c r="H88" s="407">
        <f t="shared" si="22"/>
        <v>6230</v>
      </c>
      <c r="I88" s="406">
        <f t="shared" si="6"/>
        <v>3000</v>
      </c>
      <c r="J88" s="407">
        <f t="shared" si="7"/>
        <v>3150</v>
      </c>
      <c r="K88" s="406">
        <f>'Чарли в пленке Тесс'!L86</f>
        <v>2930</v>
      </c>
      <c r="L88" s="326">
        <f t="shared" si="20"/>
        <v>3080</v>
      </c>
      <c r="O88" s="380">
        <v>3000</v>
      </c>
      <c r="Q88" s="381"/>
      <c r="R88" s="382"/>
      <c r="S88" s="381"/>
      <c r="T88" s="382"/>
      <c r="U88" s="382"/>
    </row>
    <row r="89" spans="1:21" s="380" customFormat="1" ht="19.5" x14ac:dyDescent="0.25">
      <c r="A89" s="403">
        <v>73</v>
      </c>
      <c r="B89" s="373" t="s">
        <v>376</v>
      </c>
      <c r="C89" s="374" t="s">
        <v>33</v>
      </c>
      <c r="D89" s="404" t="s">
        <v>42</v>
      </c>
      <c r="E89" s="376">
        <v>8</v>
      </c>
      <c r="F89" s="405">
        <v>0.02</v>
      </c>
      <c r="G89" s="325">
        <f t="shared" si="21"/>
        <v>10180</v>
      </c>
      <c r="H89" s="407">
        <f t="shared" si="22"/>
        <v>10690</v>
      </c>
      <c r="I89" s="406">
        <f t="shared" ref="I89" si="27">ROUND(O89*(1+ОбщаяНаценка/100),-1)</f>
        <v>3000</v>
      </c>
      <c r="J89" s="407">
        <f t="shared" ref="J89" si="28">ROUND(I89*1.05,-1)</f>
        <v>3150</v>
      </c>
      <c r="K89" s="406">
        <f>'Чарли в пленке Тесс'!L87</f>
        <v>7180</v>
      </c>
      <c r="L89" s="326">
        <f t="shared" si="20"/>
        <v>7540</v>
      </c>
      <c r="M89" s="379" t="s">
        <v>380</v>
      </c>
      <c r="O89" s="380">
        <v>3000</v>
      </c>
      <c r="Q89" s="381"/>
      <c r="R89" s="382"/>
      <c r="S89" s="381"/>
      <c r="T89" s="382"/>
      <c r="U89" s="382"/>
    </row>
    <row r="90" spans="1:21" s="380" customFormat="1" x14ac:dyDescent="0.25">
      <c r="A90" s="403">
        <v>74</v>
      </c>
      <c r="B90" s="409" t="s">
        <v>55</v>
      </c>
      <c r="C90" s="410" t="s">
        <v>6</v>
      </c>
      <c r="D90" s="408" t="s">
        <v>56</v>
      </c>
      <c r="E90" s="376">
        <v>12</v>
      </c>
      <c r="F90" s="405">
        <v>0.02</v>
      </c>
      <c r="G90" s="325">
        <f t="shared" si="21"/>
        <v>9150</v>
      </c>
      <c r="H90" s="407">
        <f t="shared" si="22"/>
        <v>9610</v>
      </c>
      <c r="I90" s="406">
        <f t="shared" si="6"/>
        <v>3630</v>
      </c>
      <c r="J90" s="407">
        <f t="shared" si="7"/>
        <v>3810</v>
      </c>
      <c r="K90" s="406">
        <f>'Чарли в пленке Тесс'!L88</f>
        <v>5520</v>
      </c>
      <c r="L90" s="326">
        <f t="shared" si="20"/>
        <v>5800</v>
      </c>
      <c r="O90" s="380">
        <v>3630</v>
      </c>
      <c r="Q90" s="381"/>
      <c r="R90" s="382"/>
      <c r="S90" s="381"/>
      <c r="T90" s="382"/>
      <c r="U90" s="382"/>
    </row>
    <row r="91" spans="1:21" s="380" customFormat="1" ht="19.5" x14ac:dyDescent="0.25">
      <c r="A91" s="403">
        <v>75</v>
      </c>
      <c r="B91" s="411" t="s">
        <v>125</v>
      </c>
      <c r="C91" s="410" t="s">
        <v>136</v>
      </c>
      <c r="D91" s="408" t="s">
        <v>56</v>
      </c>
      <c r="E91" s="376">
        <v>12</v>
      </c>
      <c r="F91" s="405">
        <v>0.02</v>
      </c>
      <c r="G91" s="325">
        <f t="shared" si="21"/>
        <v>9550</v>
      </c>
      <c r="H91" s="407">
        <f t="shared" si="22"/>
        <v>10030</v>
      </c>
      <c r="I91" s="406">
        <f t="shared" si="6"/>
        <v>4030</v>
      </c>
      <c r="J91" s="407">
        <f t="shared" si="7"/>
        <v>4230</v>
      </c>
      <c r="K91" s="406">
        <f>'Чарли в пленке Тесс'!L89</f>
        <v>5520</v>
      </c>
      <c r="L91" s="326">
        <f t="shared" si="20"/>
        <v>5800</v>
      </c>
      <c r="O91" s="380">
        <v>4030</v>
      </c>
      <c r="Q91" s="381"/>
      <c r="R91" s="382"/>
      <c r="S91" s="381"/>
      <c r="T91" s="382"/>
      <c r="U91" s="382"/>
    </row>
    <row r="92" spans="1:21" s="380" customFormat="1" ht="19.5" x14ac:dyDescent="0.25">
      <c r="A92" s="403">
        <v>76</v>
      </c>
      <c r="B92" s="409" t="s">
        <v>338</v>
      </c>
      <c r="C92" s="410" t="s">
        <v>335</v>
      </c>
      <c r="D92" s="412" t="s">
        <v>56</v>
      </c>
      <c r="E92" s="376">
        <v>12</v>
      </c>
      <c r="F92" s="405">
        <v>0.02</v>
      </c>
      <c r="G92" s="325">
        <f t="shared" si="21"/>
        <v>10650</v>
      </c>
      <c r="H92" s="407">
        <f t="shared" si="22"/>
        <v>11190</v>
      </c>
      <c r="I92" s="406">
        <f t="shared" si="6"/>
        <v>5130</v>
      </c>
      <c r="J92" s="407">
        <f t="shared" si="7"/>
        <v>5390</v>
      </c>
      <c r="K92" s="406">
        <f>'Чарли в пленке Тесс'!L90</f>
        <v>5520</v>
      </c>
      <c r="L92" s="326">
        <f t="shared" si="20"/>
        <v>5800</v>
      </c>
      <c r="O92" s="380">
        <v>5130</v>
      </c>
      <c r="Q92" s="381"/>
      <c r="R92" s="382"/>
      <c r="S92" s="381"/>
      <c r="T92" s="382"/>
      <c r="U92" s="382"/>
    </row>
    <row r="93" spans="1:21" s="380" customFormat="1" ht="19.5" x14ac:dyDescent="0.25">
      <c r="A93" s="403">
        <v>77</v>
      </c>
      <c r="B93" s="409" t="s">
        <v>98</v>
      </c>
      <c r="C93" s="410" t="s">
        <v>99</v>
      </c>
      <c r="D93" s="412" t="s">
        <v>56</v>
      </c>
      <c r="E93" s="376">
        <v>12</v>
      </c>
      <c r="F93" s="405">
        <v>0.02</v>
      </c>
      <c r="G93" s="325">
        <f t="shared" si="21"/>
        <v>10860</v>
      </c>
      <c r="H93" s="407">
        <f t="shared" si="22"/>
        <v>11410</v>
      </c>
      <c r="I93" s="406">
        <f t="shared" si="6"/>
        <v>5340</v>
      </c>
      <c r="J93" s="407">
        <f t="shared" si="7"/>
        <v>5610</v>
      </c>
      <c r="K93" s="406">
        <f>'Чарли в пленке Тесс'!L91</f>
        <v>5520</v>
      </c>
      <c r="L93" s="326">
        <f t="shared" si="20"/>
        <v>5800</v>
      </c>
      <c r="O93" s="380">
        <v>5340</v>
      </c>
      <c r="Q93" s="381"/>
      <c r="R93" s="382"/>
      <c r="S93" s="381"/>
      <c r="T93" s="382"/>
      <c r="U93" s="382"/>
    </row>
    <row r="94" spans="1:21" s="380" customFormat="1" x14ac:dyDescent="0.25">
      <c r="A94" s="403">
        <v>78</v>
      </c>
      <c r="B94" s="413" t="s">
        <v>260</v>
      </c>
      <c r="C94" s="410" t="s">
        <v>6</v>
      </c>
      <c r="D94" s="412" t="s">
        <v>56</v>
      </c>
      <c r="E94" s="376"/>
      <c r="F94" s="405"/>
      <c r="G94" s="325">
        <f t="shared" si="21"/>
        <v>8400</v>
      </c>
      <c r="H94" s="407">
        <f t="shared" si="22"/>
        <v>8820</v>
      </c>
      <c r="I94" s="406">
        <f t="shared" si="6"/>
        <v>2780</v>
      </c>
      <c r="J94" s="407">
        <f t="shared" si="7"/>
        <v>2920</v>
      </c>
      <c r="K94" s="406">
        <f>'Чарли в пленке Тесс'!L92</f>
        <v>5620</v>
      </c>
      <c r="L94" s="326">
        <f t="shared" si="20"/>
        <v>5900</v>
      </c>
      <c r="O94" s="380">
        <v>2780</v>
      </c>
      <c r="Q94" s="381"/>
      <c r="R94" s="382"/>
      <c r="S94" s="381"/>
      <c r="T94" s="382"/>
      <c r="U94" s="382"/>
    </row>
    <row r="95" spans="1:21" s="380" customFormat="1" x14ac:dyDescent="0.25">
      <c r="A95" s="403">
        <v>79</v>
      </c>
      <c r="B95" s="413" t="s">
        <v>377</v>
      </c>
      <c r="C95" s="410" t="s">
        <v>6</v>
      </c>
      <c r="D95" s="412" t="s">
        <v>56</v>
      </c>
      <c r="E95" s="376"/>
      <c r="F95" s="405"/>
      <c r="G95" s="325">
        <f t="shared" si="21"/>
        <v>10970</v>
      </c>
      <c r="H95" s="407">
        <f t="shared" si="22"/>
        <v>11520</v>
      </c>
      <c r="I95" s="406">
        <f t="shared" ref="I95" si="29">ROUND(O95*(1+ОбщаяНаценка/100),-1)</f>
        <v>2780</v>
      </c>
      <c r="J95" s="407">
        <f t="shared" ref="J95" si="30">ROUND(I95*1.05,-1)</f>
        <v>2920</v>
      </c>
      <c r="K95" s="406">
        <f>'Чарли в пленке Тесс'!L93</f>
        <v>8190</v>
      </c>
      <c r="L95" s="326">
        <f t="shared" si="20"/>
        <v>8600</v>
      </c>
      <c r="M95" s="379" t="s">
        <v>379</v>
      </c>
      <c r="O95" s="380">
        <v>2780</v>
      </c>
      <c r="Q95" s="381"/>
      <c r="R95" s="382"/>
      <c r="S95" s="381"/>
      <c r="T95" s="382"/>
      <c r="U95" s="382"/>
    </row>
    <row r="96" spans="1:21" s="380" customFormat="1" x14ac:dyDescent="0.25">
      <c r="A96" s="403">
        <v>80</v>
      </c>
      <c r="B96" s="411" t="s">
        <v>122</v>
      </c>
      <c r="C96" s="414" t="s">
        <v>6</v>
      </c>
      <c r="D96" s="386" t="s">
        <v>132</v>
      </c>
      <c r="E96" s="376"/>
      <c r="F96" s="405"/>
      <c r="G96" s="325">
        <f t="shared" si="21"/>
        <v>10160</v>
      </c>
      <c r="H96" s="407">
        <f t="shared" si="22"/>
        <v>10670</v>
      </c>
      <c r="I96" s="406">
        <f t="shared" si="6"/>
        <v>4140</v>
      </c>
      <c r="J96" s="407">
        <f t="shared" si="7"/>
        <v>4350</v>
      </c>
      <c r="K96" s="406">
        <f>'Чарли в пленке Тесс'!L94</f>
        <v>6020</v>
      </c>
      <c r="L96" s="326">
        <f t="shared" si="20"/>
        <v>6320</v>
      </c>
      <c r="O96" s="380">
        <v>4140</v>
      </c>
      <c r="Q96" s="381"/>
      <c r="R96" s="382"/>
      <c r="S96" s="381"/>
      <c r="T96" s="382"/>
      <c r="U96" s="382"/>
    </row>
    <row r="97" spans="1:21" s="380" customFormat="1" ht="19.5" x14ac:dyDescent="0.25">
      <c r="A97" s="403">
        <v>81</v>
      </c>
      <c r="B97" s="411" t="s">
        <v>258</v>
      </c>
      <c r="C97" s="410" t="s">
        <v>136</v>
      </c>
      <c r="D97" s="386" t="s">
        <v>132</v>
      </c>
      <c r="E97" s="376"/>
      <c r="F97" s="405"/>
      <c r="G97" s="325">
        <f t="shared" si="21"/>
        <v>10430</v>
      </c>
      <c r="H97" s="407">
        <f t="shared" si="22"/>
        <v>10950</v>
      </c>
      <c r="I97" s="406">
        <f t="shared" si="6"/>
        <v>4410</v>
      </c>
      <c r="J97" s="407">
        <f t="shared" si="7"/>
        <v>4630</v>
      </c>
      <c r="K97" s="406">
        <f>'Чарли в пленке Тесс'!L95</f>
        <v>6020</v>
      </c>
      <c r="L97" s="326">
        <f t="shared" si="20"/>
        <v>6320</v>
      </c>
      <c r="O97" s="380">
        <v>4410</v>
      </c>
      <c r="Q97" s="381"/>
      <c r="R97" s="382"/>
      <c r="S97" s="381"/>
      <c r="T97" s="382"/>
      <c r="U97" s="382"/>
    </row>
    <row r="98" spans="1:21" s="380" customFormat="1" ht="19.5" x14ac:dyDescent="0.25">
      <c r="A98" s="403">
        <v>82</v>
      </c>
      <c r="B98" s="411" t="s">
        <v>334</v>
      </c>
      <c r="C98" s="410" t="s">
        <v>335</v>
      </c>
      <c r="D98" s="386" t="s">
        <v>132</v>
      </c>
      <c r="E98" s="376"/>
      <c r="F98" s="405"/>
      <c r="G98" s="325">
        <f t="shared" si="21"/>
        <v>11580</v>
      </c>
      <c r="H98" s="407">
        <f t="shared" si="22"/>
        <v>12160</v>
      </c>
      <c r="I98" s="406">
        <f t="shared" si="6"/>
        <v>5560</v>
      </c>
      <c r="J98" s="407">
        <f t="shared" si="7"/>
        <v>5840</v>
      </c>
      <c r="K98" s="406">
        <f>'Чарли в пленке Тесс'!L96</f>
        <v>6020</v>
      </c>
      <c r="L98" s="326">
        <f t="shared" si="20"/>
        <v>6320</v>
      </c>
      <c r="O98" s="380">
        <v>5560</v>
      </c>
      <c r="Q98" s="381"/>
      <c r="R98" s="382"/>
      <c r="S98" s="381"/>
      <c r="T98" s="382"/>
      <c r="U98" s="382"/>
    </row>
    <row r="99" spans="1:21" s="380" customFormat="1" ht="19.5" x14ac:dyDescent="0.25">
      <c r="A99" s="403">
        <v>83</v>
      </c>
      <c r="B99" s="411" t="s">
        <v>257</v>
      </c>
      <c r="C99" s="410" t="s">
        <v>99</v>
      </c>
      <c r="D99" s="386" t="s">
        <v>132</v>
      </c>
      <c r="E99" s="376"/>
      <c r="F99" s="405"/>
      <c r="G99" s="325">
        <f t="shared" si="21"/>
        <v>11790</v>
      </c>
      <c r="H99" s="407">
        <f t="shared" si="22"/>
        <v>12380</v>
      </c>
      <c r="I99" s="406">
        <f t="shared" si="6"/>
        <v>5770</v>
      </c>
      <c r="J99" s="407">
        <f t="shared" si="7"/>
        <v>6060</v>
      </c>
      <c r="K99" s="406">
        <f>'Чарли в пленке Тесс'!L97</f>
        <v>6020</v>
      </c>
      <c r="L99" s="326">
        <f t="shared" si="20"/>
        <v>6320</v>
      </c>
      <c r="O99" s="380">
        <v>5770</v>
      </c>
      <c r="Q99" s="381"/>
      <c r="R99" s="382"/>
      <c r="S99" s="381"/>
      <c r="T99" s="382"/>
      <c r="U99" s="382"/>
    </row>
    <row r="100" spans="1:21" s="380" customFormat="1" x14ac:dyDescent="0.25">
      <c r="A100" s="403">
        <v>84</v>
      </c>
      <c r="B100" s="415" t="s">
        <v>261</v>
      </c>
      <c r="C100" s="410" t="s">
        <v>6</v>
      </c>
      <c r="D100" s="386" t="s">
        <v>132</v>
      </c>
      <c r="E100" s="376"/>
      <c r="F100" s="405"/>
      <c r="G100" s="325">
        <f t="shared" si="21"/>
        <v>9480</v>
      </c>
      <c r="H100" s="407">
        <f t="shared" si="22"/>
        <v>9950</v>
      </c>
      <c r="I100" s="406">
        <f t="shared" si="6"/>
        <v>3220</v>
      </c>
      <c r="J100" s="407">
        <f t="shared" si="7"/>
        <v>3380</v>
      </c>
      <c r="K100" s="406">
        <f>'Чарли в пленке Тесс'!L98</f>
        <v>6260</v>
      </c>
      <c r="L100" s="326">
        <f t="shared" si="20"/>
        <v>6570</v>
      </c>
      <c r="O100" s="380">
        <v>3220</v>
      </c>
      <c r="Q100" s="381"/>
      <c r="R100" s="382"/>
      <c r="S100" s="381"/>
      <c r="T100" s="382"/>
      <c r="U100" s="382"/>
    </row>
    <row r="101" spans="1:21" s="380" customFormat="1" x14ac:dyDescent="0.25">
      <c r="A101" s="403">
        <v>85</v>
      </c>
      <c r="B101" s="415" t="s">
        <v>378</v>
      </c>
      <c r="C101" s="410" t="s">
        <v>6</v>
      </c>
      <c r="D101" s="386" t="s">
        <v>132</v>
      </c>
      <c r="E101" s="376"/>
      <c r="F101" s="405"/>
      <c r="G101" s="325">
        <f t="shared" si="21"/>
        <v>11970</v>
      </c>
      <c r="H101" s="407">
        <f t="shared" si="22"/>
        <v>12570</v>
      </c>
      <c r="I101" s="406">
        <f t="shared" ref="I101" si="31">ROUND(O101*(1+ОбщаяНаценка/100),-1)</f>
        <v>3220</v>
      </c>
      <c r="J101" s="407">
        <f t="shared" ref="J101" si="32">ROUND(I101*1.05,-1)</f>
        <v>3380</v>
      </c>
      <c r="K101" s="406">
        <f>'Чарли в пленке Тесс'!L99</f>
        <v>8750</v>
      </c>
      <c r="L101" s="326">
        <f t="shared" si="20"/>
        <v>9190</v>
      </c>
      <c r="M101" s="379" t="s">
        <v>379</v>
      </c>
      <c r="O101" s="380">
        <v>3220</v>
      </c>
      <c r="Q101" s="381"/>
      <c r="R101" s="382"/>
      <c r="S101" s="381"/>
      <c r="T101" s="382"/>
      <c r="U101" s="382"/>
    </row>
    <row r="102" spans="1:21" s="380" customFormat="1" ht="29.25" x14ac:dyDescent="0.25">
      <c r="A102" s="403">
        <v>86</v>
      </c>
      <c r="B102" s="411" t="s">
        <v>134</v>
      </c>
      <c r="C102" s="414" t="s">
        <v>135</v>
      </c>
      <c r="D102" s="386" t="s">
        <v>132</v>
      </c>
      <c r="E102" s="376"/>
      <c r="F102" s="405"/>
      <c r="G102" s="325">
        <f t="shared" si="21"/>
        <v>9620</v>
      </c>
      <c r="H102" s="407">
        <f t="shared" si="22"/>
        <v>10100</v>
      </c>
      <c r="I102" s="406">
        <f t="shared" si="6"/>
        <v>5420</v>
      </c>
      <c r="J102" s="407">
        <f t="shared" si="7"/>
        <v>5690</v>
      </c>
      <c r="K102" s="406">
        <f>'Чарли в пленке Тесс'!L100</f>
        <v>4200</v>
      </c>
      <c r="L102" s="326">
        <f t="shared" si="20"/>
        <v>4410</v>
      </c>
      <c r="O102" s="380">
        <v>5420</v>
      </c>
      <c r="Q102" s="381"/>
      <c r="R102" s="382"/>
      <c r="S102" s="381"/>
      <c r="T102" s="382"/>
      <c r="U102" s="382"/>
    </row>
    <row r="103" spans="1:21" s="380" customFormat="1" ht="29.25" x14ac:dyDescent="0.25">
      <c r="A103" s="403">
        <v>87</v>
      </c>
      <c r="B103" s="411" t="s">
        <v>133</v>
      </c>
      <c r="C103" s="414" t="s">
        <v>135</v>
      </c>
      <c r="D103" s="386" t="s">
        <v>56</v>
      </c>
      <c r="E103" s="376"/>
      <c r="F103" s="405"/>
      <c r="G103" s="325">
        <f t="shared" si="21"/>
        <v>8940</v>
      </c>
      <c r="H103" s="407">
        <f t="shared" si="22"/>
        <v>9390</v>
      </c>
      <c r="I103" s="406">
        <f t="shared" si="6"/>
        <v>4970</v>
      </c>
      <c r="J103" s="407">
        <f t="shared" si="7"/>
        <v>5220</v>
      </c>
      <c r="K103" s="406">
        <f>'Чарли в пленке Тесс'!L101</f>
        <v>3970</v>
      </c>
      <c r="L103" s="326">
        <f t="shared" si="20"/>
        <v>4170</v>
      </c>
      <c r="O103" s="380">
        <v>4970</v>
      </c>
      <c r="Q103" s="381"/>
      <c r="R103" s="382"/>
      <c r="S103" s="381"/>
      <c r="T103" s="382"/>
      <c r="U103" s="382"/>
    </row>
    <row r="104" spans="1:21" s="380" customFormat="1" ht="19.5" x14ac:dyDescent="0.25">
      <c r="A104" s="403">
        <v>88</v>
      </c>
      <c r="B104" s="411" t="s">
        <v>109</v>
      </c>
      <c r="C104" s="414" t="s">
        <v>110</v>
      </c>
      <c r="D104" s="416" t="s">
        <v>149</v>
      </c>
      <c r="E104" s="376">
        <v>3</v>
      </c>
      <c r="F104" s="405">
        <v>0.04</v>
      </c>
      <c r="G104" s="325">
        <f t="shared" si="21"/>
        <v>2360</v>
      </c>
      <c r="H104" s="407">
        <f t="shared" si="22"/>
        <v>2480</v>
      </c>
      <c r="I104" s="406">
        <f t="shared" si="6"/>
        <v>1850</v>
      </c>
      <c r="J104" s="407">
        <f t="shared" si="7"/>
        <v>1940</v>
      </c>
      <c r="K104" s="406">
        <f>'Чарли в пленке Тесс'!L102</f>
        <v>510</v>
      </c>
      <c r="L104" s="326">
        <f t="shared" si="20"/>
        <v>540</v>
      </c>
      <c r="O104" s="380">
        <v>1850</v>
      </c>
      <c r="Q104" s="381"/>
      <c r="R104" s="382"/>
      <c r="S104" s="381"/>
      <c r="T104" s="382"/>
      <c r="U104" s="382"/>
    </row>
    <row r="105" spans="1:21" s="380" customFormat="1" ht="29.25" x14ac:dyDescent="0.25">
      <c r="A105" s="403">
        <v>89</v>
      </c>
      <c r="B105" s="411" t="s">
        <v>111</v>
      </c>
      <c r="C105" s="414" t="s">
        <v>112</v>
      </c>
      <c r="D105" s="417" t="s">
        <v>149</v>
      </c>
      <c r="E105" s="376">
        <v>3</v>
      </c>
      <c r="F105" s="405">
        <v>0.04</v>
      </c>
      <c r="G105" s="325">
        <f t="shared" si="21"/>
        <v>2830</v>
      </c>
      <c r="H105" s="407">
        <f t="shared" si="22"/>
        <v>2970</v>
      </c>
      <c r="I105" s="406">
        <f t="shared" si="6"/>
        <v>1850</v>
      </c>
      <c r="J105" s="407">
        <f t="shared" si="7"/>
        <v>1940</v>
      </c>
      <c r="K105" s="406">
        <f>'Чарли в пленке Тесс'!L103</f>
        <v>980</v>
      </c>
      <c r="L105" s="326">
        <f t="shared" si="20"/>
        <v>1030</v>
      </c>
      <c r="O105" s="380">
        <v>1850</v>
      </c>
      <c r="Q105" s="381"/>
      <c r="R105" s="382"/>
      <c r="S105" s="381"/>
      <c r="T105" s="382"/>
      <c r="U105" s="382"/>
    </row>
    <row r="106" spans="1:21" s="380" customFormat="1" x14ac:dyDescent="0.25">
      <c r="A106" s="403">
        <v>90</v>
      </c>
      <c r="B106" s="385" t="s">
        <v>92</v>
      </c>
      <c r="C106" s="388" t="s">
        <v>248</v>
      </c>
      <c r="D106" s="392" t="s">
        <v>94</v>
      </c>
      <c r="E106" s="376">
        <v>6</v>
      </c>
      <c r="F106" s="405">
        <v>0.02</v>
      </c>
      <c r="G106" s="325">
        <f t="shared" si="21"/>
        <v>1970</v>
      </c>
      <c r="H106" s="407">
        <f t="shared" si="22"/>
        <v>2070</v>
      </c>
      <c r="I106" s="406">
        <f t="shared" ref="I106:I119" si="33">ROUND(O106*(1+ОбщаяНаценка/100),-1)</f>
        <v>1850</v>
      </c>
      <c r="J106" s="407">
        <f t="shared" si="7"/>
        <v>1940</v>
      </c>
      <c r="K106" s="406">
        <f>'Чарли в пленке Тесс'!L104</f>
        <v>120</v>
      </c>
      <c r="L106" s="326">
        <f t="shared" si="20"/>
        <v>130</v>
      </c>
      <c r="O106" s="380">
        <v>1850</v>
      </c>
      <c r="Q106" s="381"/>
      <c r="R106" s="382"/>
      <c r="S106" s="381"/>
      <c r="T106" s="382"/>
      <c r="U106" s="382"/>
    </row>
    <row r="107" spans="1:21" s="380" customFormat="1" x14ac:dyDescent="0.25">
      <c r="A107" s="403">
        <v>91</v>
      </c>
      <c r="B107" s="385" t="s">
        <v>93</v>
      </c>
      <c r="C107" s="388" t="s">
        <v>248</v>
      </c>
      <c r="D107" s="392" t="s">
        <v>95</v>
      </c>
      <c r="E107" s="376">
        <v>5</v>
      </c>
      <c r="F107" s="405">
        <v>0.01</v>
      </c>
      <c r="G107" s="325">
        <f t="shared" si="21"/>
        <v>1530</v>
      </c>
      <c r="H107" s="407">
        <f t="shared" si="22"/>
        <v>1600</v>
      </c>
      <c r="I107" s="406">
        <f t="shared" si="33"/>
        <v>1440</v>
      </c>
      <c r="J107" s="407">
        <f t="shared" si="7"/>
        <v>1510</v>
      </c>
      <c r="K107" s="406">
        <f>'Чарли в пленке Тесс'!L105</f>
        <v>90</v>
      </c>
      <c r="L107" s="326">
        <f t="shared" si="20"/>
        <v>90</v>
      </c>
      <c r="O107" s="380">
        <v>1440</v>
      </c>
      <c r="Q107" s="381"/>
      <c r="R107" s="382"/>
      <c r="S107" s="381"/>
      <c r="T107" s="382"/>
      <c r="U107" s="382"/>
    </row>
    <row r="108" spans="1:21" s="380" customFormat="1" ht="19.5" x14ac:dyDescent="0.25">
      <c r="A108" s="403">
        <v>92</v>
      </c>
      <c r="B108" s="373" t="s">
        <v>57</v>
      </c>
      <c r="C108" s="374" t="s">
        <v>58</v>
      </c>
      <c r="D108" s="383" t="s">
        <v>59</v>
      </c>
      <c r="E108" s="393">
        <v>3</v>
      </c>
      <c r="F108" s="418">
        <v>0.01</v>
      </c>
      <c r="G108" s="325">
        <f t="shared" si="21"/>
        <v>820</v>
      </c>
      <c r="H108" s="407">
        <f t="shared" si="22"/>
        <v>860</v>
      </c>
      <c r="I108" s="406">
        <f t="shared" si="33"/>
        <v>820</v>
      </c>
      <c r="J108" s="407">
        <f t="shared" si="7"/>
        <v>860</v>
      </c>
      <c r="K108" s="406"/>
      <c r="L108" s="326">
        <f t="shared" si="20"/>
        <v>0</v>
      </c>
      <c r="O108" s="380">
        <v>820</v>
      </c>
      <c r="Q108" s="381"/>
      <c r="R108" s="382"/>
      <c r="S108" s="381"/>
      <c r="T108" s="382"/>
      <c r="U108" s="382"/>
    </row>
    <row r="109" spans="1:21" s="380" customFormat="1" ht="19.5" x14ac:dyDescent="0.25">
      <c r="A109" s="403">
        <v>93</v>
      </c>
      <c r="B109" s="373" t="s">
        <v>60</v>
      </c>
      <c r="C109" s="374" t="s">
        <v>58</v>
      </c>
      <c r="D109" s="383" t="s">
        <v>61</v>
      </c>
      <c r="E109" s="393">
        <v>1</v>
      </c>
      <c r="F109" s="418">
        <v>0.01</v>
      </c>
      <c r="G109" s="325">
        <f t="shared" si="21"/>
        <v>280</v>
      </c>
      <c r="H109" s="407">
        <f t="shared" si="22"/>
        <v>290</v>
      </c>
      <c r="I109" s="406">
        <f t="shared" si="33"/>
        <v>280</v>
      </c>
      <c r="J109" s="407">
        <f t="shared" si="7"/>
        <v>290</v>
      </c>
      <c r="K109" s="406"/>
      <c r="L109" s="326">
        <f t="shared" si="20"/>
        <v>0</v>
      </c>
      <c r="O109" s="380">
        <v>280</v>
      </c>
      <c r="Q109" s="382"/>
      <c r="R109" s="382"/>
      <c r="S109" s="381"/>
      <c r="T109" s="382"/>
      <c r="U109" s="382"/>
    </row>
    <row r="110" spans="1:21" s="380" customFormat="1" ht="19.5" x14ac:dyDescent="0.25">
      <c r="A110" s="403">
        <v>94</v>
      </c>
      <c r="B110" s="373" t="s">
        <v>62</v>
      </c>
      <c r="C110" s="374" t="s">
        <v>63</v>
      </c>
      <c r="D110" s="383" t="s">
        <v>64</v>
      </c>
      <c r="E110" s="393">
        <v>6</v>
      </c>
      <c r="F110" s="418">
        <v>0.02</v>
      </c>
      <c r="G110" s="325">
        <f t="shared" si="21"/>
        <v>1530</v>
      </c>
      <c r="H110" s="407">
        <f t="shared" si="22"/>
        <v>1610</v>
      </c>
      <c r="I110" s="406">
        <f t="shared" si="33"/>
        <v>1530</v>
      </c>
      <c r="J110" s="407">
        <f t="shared" si="7"/>
        <v>1610</v>
      </c>
      <c r="K110" s="406"/>
      <c r="L110" s="326">
        <f t="shared" si="20"/>
        <v>0</v>
      </c>
      <c r="O110" s="380">
        <v>1530</v>
      </c>
      <c r="Q110" s="382"/>
      <c r="R110" s="382"/>
      <c r="S110" s="381"/>
      <c r="T110" s="382"/>
      <c r="U110" s="382"/>
    </row>
    <row r="111" spans="1:21" s="380" customFormat="1" ht="19.5" x14ac:dyDescent="0.25">
      <c r="A111" s="403">
        <v>95</v>
      </c>
      <c r="B111" s="373" t="s">
        <v>65</v>
      </c>
      <c r="C111" s="374" t="s">
        <v>63</v>
      </c>
      <c r="D111" s="383" t="s">
        <v>66</v>
      </c>
      <c r="E111" s="393">
        <v>3</v>
      </c>
      <c r="F111" s="418">
        <v>0.02</v>
      </c>
      <c r="G111" s="325">
        <f t="shared" si="21"/>
        <v>780</v>
      </c>
      <c r="H111" s="407">
        <f t="shared" si="22"/>
        <v>820</v>
      </c>
      <c r="I111" s="406">
        <f t="shared" si="33"/>
        <v>780</v>
      </c>
      <c r="J111" s="407">
        <f t="shared" si="7"/>
        <v>820</v>
      </c>
      <c r="K111" s="406"/>
      <c r="L111" s="326">
        <f t="shared" si="20"/>
        <v>0</v>
      </c>
      <c r="O111" s="380">
        <v>780</v>
      </c>
      <c r="Q111" s="382"/>
      <c r="R111" s="382"/>
      <c r="S111" s="381"/>
      <c r="T111" s="382"/>
      <c r="U111" s="382"/>
    </row>
    <row r="112" spans="1:21" s="380" customFormat="1" ht="19.5" x14ac:dyDescent="0.25">
      <c r="A112" s="403">
        <v>96</v>
      </c>
      <c r="B112" s="373" t="s">
        <v>67</v>
      </c>
      <c r="C112" s="374" t="s">
        <v>68</v>
      </c>
      <c r="D112" s="383" t="s">
        <v>69</v>
      </c>
      <c r="E112" s="393">
        <v>16</v>
      </c>
      <c r="F112" s="418">
        <v>0.04</v>
      </c>
      <c r="G112" s="325">
        <f t="shared" si="21"/>
        <v>4300</v>
      </c>
      <c r="H112" s="407">
        <f t="shared" si="22"/>
        <v>4520</v>
      </c>
      <c r="I112" s="406">
        <f t="shared" si="33"/>
        <v>4300</v>
      </c>
      <c r="J112" s="407">
        <f t="shared" si="7"/>
        <v>4520</v>
      </c>
      <c r="K112" s="406"/>
      <c r="L112" s="326">
        <f t="shared" si="20"/>
        <v>0</v>
      </c>
      <c r="O112" s="380">
        <v>4300</v>
      </c>
      <c r="Q112" s="382"/>
      <c r="R112" s="382"/>
      <c r="S112" s="381"/>
      <c r="T112" s="382"/>
      <c r="U112" s="382"/>
    </row>
    <row r="113" spans="1:21" s="380" customFormat="1" ht="19.5" x14ac:dyDescent="0.25">
      <c r="A113" s="403">
        <v>97</v>
      </c>
      <c r="B113" s="385" t="s">
        <v>154</v>
      </c>
      <c r="C113" s="374" t="s">
        <v>58</v>
      </c>
      <c r="D113" s="392" t="s">
        <v>147</v>
      </c>
      <c r="E113" s="376"/>
      <c r="F113" s="421"/>
      <c r="G113" s="325">
        <f t="shared" si="21"/>
        <v>1050</v>
      </c>
      <c r="H113" s="407">
        <f t="shared" si="22"/>
        <v>1100</v>
      </c>
      <c r="I113" s="406">
        <f t="shared" si="33"/>
        <v>1050</v>
      </c>
      <c r="J113" s="407">
        <f t="shared" si="7"/>
        <v>1100</v>
      </c>
      <c r="K113" s="406"/>
      <c r="L113" s="326">
        <f t="shared" si="20"/>
        <v>0</v>
      </c>
      <c r="O113" s="380">
        <v>1050</v>
      </c>
      <c r="Q113" s="382"/>
      <c r="R113" s="382"/>
      <c r="S113" s="381"/>
      <c r="T113" s="382"/>
      <c r="U113" s="382"/>
    </row>
    <row r="114" spans="1:21" s="380" customFormat="1" ht="19.5" x14ac:dyDescent="0.25">
      <c r="A114" s="403">
        <v>98</v>
      </c>
      <c r="B114" s="385" t="s">
        <v>121</v>
      </c>
      <c r="C114" s="388" t="s">
        <v>123</v>
      </c>
      <c r="D114" s="392" t="s">
        <v>137</v>
      </c>
      <c r="E114" s="376"/>
      <c r="F114" s="421"/>
      <c r="G114" s="325">
        <f t="shared" si="21"/>
        <v>4700</v>
      </c>
      <c r="H114" s="407">
        <f t="shared" si="22"/>
        <v>4940</v>
      </c>
      <c r="I114" s="406">
        <f t="shared" si="33"/>
        <v>4700</v>
      </c>
      <c r="J114" s="407">
        <f t="shared" si="7"/>
        <v>4940</v>
      </c>
      <c r="K114" s="406"/>
      <c r="L114" s="326">
        <f t="shared" si="20"/>
        <v>0</v>
      </c>
      <c r="O114" s="380">
        <v>4700</v>
      </c>
      <c r="Q114" s="382"/>
      <c r="R114" s="382"/>
      <c r="S114" s="381"/>
      <c r="T114" s="382"/>
      <c r="U114" s="382"/>
    </row>
    <row r="115" spans="1:21" s="380" customFormat="1" ht="19.5" x14ac:dyDescent="0.25">
      <c r="A115" s="403">
        <v>99</v>
      </c>
      <c r="B115" s="385" t="s">
        <v>240</v>
      </c>
      <c r="C115" s="388" t="s">
        <v>123</v>
      </c>
      <c r="D115" s="392" t="s">
        <v>242</v>
      </c>
      <c r="E115" s="376"/>
      <c r="F115" s="418"/>
      <c r="G115" s="325">
        <f t="shared" si="21"/>
        <v>4920</v>
      </c>
      <c r="H115" s="407">
        <f t="shared" si="22"/>
        <v>5170</v>
      </c>
      <c r="I115" s="406">
        <f t="shared" si="33"/>
        <v>4920</v>
      </c>
      <c r="J115" s="407">
        <f t="shared" si="7"/>
        <v>5170</v>
      </c>
      <c r="K115" s="406"/>
      <c r="L115" s="326">
        <f t="shared" si="20"/>
        <v>0</v>
      </c>
      <c r="O115" s="380">
        <v>4920</v>
      </c>
      <c r="Q115" s="382"/>
      <c r="R115" s="382"/>
      <c r="S115" s="381"/>
      <c r="T115" s="382"/>
      <c r="U115" s="382"/>
    </row>
    <row r="116" spans="1:21" s="380" customFormat="1" ht="19.5" x14ac:dyDescent="0.25">
      <c r="A116" s="403">
        <v>100</v>
      </c>
      <c r="B116" s="385" t="s">
        <v>241</v>
      </c>
      <c r="C116" s="388" t="s">
        <v>123</v>
      </c>
      <c r="D116" s="392" t="s">
        <v>243</v>
      </c>
      <c r="E116" s="376"/>
      <c r="F116" s="418"/>
      <c r="G116" s="325">
        <f t="shared" si="21"/>
        <v>5340</v>
      </c>
      <c r="H116" s="407">
        <f t="shared" si="22"/>
        <v>5610</v>
      </c>
      <c r="I116" s="406">
        <f t="shared" si="33"/>
        <v>5340</v>
      </c>
      <c r="J116" s="407">
        <f t="shared" si="7"/>
        <v>5610</v>
      </c>
      <c r="K116" s="406"/>
      <c r="L116" s="326">
        <f t="shared" si="20"/>
        <v>0</v>
      </c>
      <c r="O116" s="380">
        <v>5340</v>
      </c>
      <c r="Q116" s="382"/>
      <c r="R116" s="382"/>
      <c r="S116" s="381"/>
      <c r="T116" s="382"/>
      <c r="U116" s="382"/>
    </row>
    <row r="117" spans="1:21" s="380" customFormat="1" ht="29.25" x14ac:dyDescent="0.25">
      <c r="A117" s="403">
        <v>101</v>
      </c>
      <c r="B117" s="385" t="s">
        <v>290</v>
      </c>
      <c r="C117" s="388" t="s">
        <v>245</v>
      </c>
      <c r="D117" s="392" t="s">
        <v>244</v>
      </c>
      <c r="E117" s="376"/>
      <c r="F117" s="418"/>
      <c r="G117" s="325">
        <f t="shared" si="21"/>
        <v>640</v>
      </c>
      <c r="H117" s="407">
        <f t="shared" si="22"/>
        <v>670</v>
      </c>
      <c r="I117" s="406">
        <f t="shared" si="33"/>
        <v>640</v>
      </c>
      <c r="J117" s="407">
        <f t="shared" si="7"/>
        <v>670</v>
      </c>
      <c r="K117" s="406"/>
      <c r="L117" s="326">
        <f t="shared" si="20"/>
        <v>0</v>
      </c>
      <c r="O117" s="380">
        <v>640</v>
      </c>
      <c r="Q117" s="382"/>
      <c r="R117" s="382"/>
      <c r="S117" s="381"/>
      <c r="T117" s="382"/>
      <c r="U117" s="382"/>
    </row>
    <row r="118" spans="1:21" s="380" customFormat="1" x14ac:dyDescent="0.25">
      <c r="A118" s="403">
        <v>102</v>
      </c>
      <c r="B118" s="373" t="s">
        <v>70</v>
      </c>
      <c r="C118" s="374" t="s">
        <v>71</v>
      </c>
      <c r="D118" s="383" t="s">
        <v>72</v>
      </c>
      <c r="E118" s="393">
        <v>4</v>
      </c>
      <c r="F118" s="418">
        <v>0.01</v>
      </c>
      <c r="G118" s="325">
        <f t="shared" si="21"/>
        <v>1300</v>
      </c>
      <c r="H118" s="407">
        <f t="shared" si="22"/>
        <v>1360</v>
      </c>
      <c r="I118" s="406">
        <f t="shared" si="33"/>
        <v>830</v>
      </c>
      <c r="J118" s="407">
        <f t="shared" si="7"/>
        <v>870</v>
      </c>
      <c r="K118" s="406">
        <f>'Чарли в пленке Тесс'!L116</f>
        <v>470</v>
      </c>
      <c r="L118" s="326">
        <f t="shared" si="20"/>
        <v>490</v>
      </c>
      <c r="O118" s="380">
        <v>830</v>
      </c>
      <c r="Q118" s="382"/>
      <c r="R118" s="382"/>
      <c r="S118" s="381"/>
      <c r="T118" s="382"/>
      <c r="U118" s="382"/>
    </row>
    <row r="119" spans="1:21" ht="15.75" thickBot="1" x14ac:dyDescent="0.3">
      <c r="A119" s="200">
        <v>103</v>
      </c>
      <c r="B119" s="205" t="s">
        <v>73</v>
      </c>
      <c r="C119" s="70" t="s">
        <v>71</v>
      </c>
      <c r="D119" s="33" t="s">
        <v>74</v>
      </c>
      <c r="E119" s="75">
        <v>4</v>
      </c>
      <c r="F119" s="213">
        <v>0.01</v>
      </c>
      <c r="G119" s="327">
        <f t="shared" si="21"/>
        <v>1410</v>
      </c>
      <c r="H119" s="328">
        <f t="shared" si="22"/>
        <v>1480</v>
      </c>
      <c r="I119" s="336">
        <f t="shared" si="33"/>
        <v>1410</v>
      </c>
      <c r="J119" s="328">
        <f t="shared" si="7"/>
        <v>1480</v>
      </c>
      <c r="K119" s="336"/>
      <c r="L119" s="326">
        <f t="shared" si="20"/>
        <v>0</v>
      </c>
      <c r="O119" s="351">
        <v>1410</v>
      </c>
      <c r="P119" s="292"/>
      <c r="S119" s="258"/>
    </row>
    <row r="120" spans="1:21" x14ac:dyDescent="0.25">
      <c r="A120" s="13"/>
      <c r="D120" s="89"/>
      <c r="E120" s="76"/>
      <c r="F120" s="59"/>
      <c r="G120" s="59"/>
      <c r="H120" s="59"/>
      <c r="I120" s="26"/>
      <c r="J120" s="26"/>
      <c r="K120" s="26"/>
      <c r="L120" s="26"/>
      <c r="O120" s="26"/>
    </row>
    <row r="121" spans="1:21" x14ac:dyDescent="0.25">
      <c r="A121" s="13"/>
      <c r="E121" s="77"/>
      <c r="F121" s="21"/>
      <c r="G121" s="21"/>
      <c r="H121" s="21"/>
      <c r="I121" s="26"/>
      <c r="J121" s="26"/>
      <c r="K121" s="26"/>
      <c r="L121" s="26"/>
      <c r="O121" s="26"/>
    </row>
    <row r="122" spans="1:21" x14ac:dyDescent="0.25">
      <c r="A122" s="13"/>
      <c r="E122" s="76"/>
      <c r="F122" s="21"/>
      <c r="G122" s="21"/>
      <c r="H122" s="21"/>
      <c r="I122" s="26"/>
      <c r="J122" s="26"/>
      <c r="K122" s="26"/>
      <c r="L122" s="26"/>
      <c r="O122" s="26"/>
    </row>
    <row r="123" spans="1:21" x14ac:dyDescent="0.25">
      <c r="A123" s="13"/>
      <c r="E123" s="76"/>
      <c r="F123" s="21"/>
      <c r="G123" s="21"/>
      <c r="H123" s="21"/>
      <c r="I123" s="26"/>
      <c r="J123" s="26"/>
      <c r="K123" s="26"/>
      <c r="L123" s="26"/>
      <c r="O123" s="26"/>
    </row>
    <row r="124" spans="1:21" x14ac:dyDescent="0.25">
      <c r="A124" s="13"/>
      <c r="B124" s="51"/>
      <c r="C124" s="88"/>
      <c r="E124" s="77"/>
      <c r="F124" s="21"/>
      <c r="G124" s="21"/>
      <c r="H124" s="21"/>
      <c r="I124" s="26"/>
      <c r="J124" s="26"/>
      <c r="K124" s="26"/>
      <c r="L124" s="26"/>
      <c r="O124" s="26"/>
    </row>
    <row r="125" spans="1:21" x14ac:dyDescent="0.25">
      <c r="A125" s="13"/>
      <c r="B125" s="51"/>
      <c r="C125" s="88"/>
      <c r="D125" s="53"/>
      <c r="E125" s="76"/>
      <c r="F125" s="59"/>
      <c r="G125" s="59"/>
      <c r="H125" s="59"/>
      <c r="I125" s="26"/>
      <c r="J125" s="26"/>
      <c r="K125" s="26"/>
      <c r="L125" s="26"/>
      <c r="O125" s="26"/>
    </row>
    <row r="126" spans="1:21" x14ac:dyDescent="0.25">
      <c r="A126" s="13"/>
      <c r="B126" s="51"/>
      <c r="C126" s="88"/>
      <c r="D126" s="53"/>
      <c r="E126" s="21"/>
      <c r="F126" s="21"/>
      <c r="G126" s="21"/>
      <c r="H126" s="21"/>
      <c r="I126" s="26"/>
      <c r="J126" s="26"/>
      <c r="K126" s="26"/>
      <c r="L126" s="26"/>
      <c r="O126" s="26"/>
    </row>
    <row r="127" spans="1:21" x14ac:dyDescent="0.25">
      <c r="A127" s="13"/>
      <c r="B127" s="51"/>
      <c r="C127" s="88"/>
      <c r="D127" s="53"/>
      <c r="E127" s="21"/>
      <c r="F127" s="21"/>
      <c r="G127" s="21"/>
      <c r="H127" s="21"/>
      <c r="I127" s="26"/>
      <c r="J127" s="26"/>
      <c r="K127" s="26"/>
      <c r="L127" s="26"/>
      <c r="O127" s="26"/>
    </row>
  </sheetData>
  <mergeCells count="5">
    <mergeCell ref="B9:C9"/>
    <mergeCell ref="B11:C11"/>
    <mergeCell ref="G15:H15"/>
    <mergeCell ref="I15:J15"/>
    <mergeCell ref="K15:L15"/>
  </mergeCells>
  <pageMargins left="0.7" right="0.7" top="0.75" bottom="0.75" header="0.3" footer="0.3"/>
  <pageSetup scale="62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U128"/>
  <sheetViews>
    <sheetView topLeftCell="A91" zoomScaleNormal="100" workbookViewId="0">
      <selection activeCell="L100" sqref="L100"/>
    </sheetView>
  </sheetViews>
  <sheetFormatPr defaultRowHeight="15" x14ac:dyDescent="0.25"/>
  <cols>
    <col min="1" max="1" width="2.140625" customWidth="1"/>
    <col min="2" max="2" width="12.140625" customWidth="1"/>
    <col min="3" max="3" width="15.7109375" customWidth="1"/>
    <col min="4" max="4" width="11.28515625" customWidth="1"/>
    <col min="5" max="5" width="4.42578125" customWidth="1"/>
    <col min="6" max="6" width="5" customWidth="1"/>
    <col min="7" max="8" width="9.140625" style="299" customWidth="1"/>
    <col min="10" max="10" width="9.140625" style="257"/>
    <col min="11" max="12" width="9.140625" style="299"/>
    <col min="14" max="14" width="9.140625" customWidth="1"/>
    <col min="15" max="15" width="8" style="254" hidden="1" customWidth="1"/>
    <col min="17" max="21" width="9.140625" style="352"/>
  </cols>
  <sheetData>
    <row r="1" spans="1:21" x14ac:dyDescent="0.25">
      <c r="A1" s="7"/>
      <c r="B1" s="78"/>
      <c r="C1" s="62"/>
      <c r="D1" s="61"/>
      <c r="E1" s="16"/>
      <c r="F1" s="21"/>
      <c r="G1" s="21"/>
      <c r="H1" s="21"/>
      <c r="I1" s="26"/>
      <c r="J1" s="26"/>
      <c r="K1" s="26"/>
      <c r="L1" s="26"/>
      <c r="O1" s="26"/>
    </row>
    <row r="2" spans="1:21" x14ac:dyDescent="0.25">
      <c r="A2" s="11"/>
      <c r="B2" s="79"/>
      <c r="C2" s="62"/>
      <c r="D2" s="16"/>
      <c r="E2" s="21"/>
      <c r="F2" s="21"/>
      <c r="G2" s="21"/>
      <c r="H2" s="21"/>
      <c r="I2" s="26"/>
      <c r="J2" s="26"/>
      <c r="K2" s="26"/>
      <c r="L2" s="26"/>
      <c r="O2" s="26"/>
    </row>
    <row r="3" spans="1:21" x14ac:dyDescent="0.25">
      <c r="A3" s="11"/>
      <c r="B3" s="79"/>
      <c r="C3" s="62"/>
      <c r="D3" s="60"/>
      <c r="E3" s="21"/>
      <c r="F3" s="21"/>
      <c r="G3" s="21"/>
      <c r="H3" s="21"/>
      <c r="I3" s="26"/>
      <c r="J3" s="26"/>
      <c r="K3" s="26"/>
      <c r="L3" s="26"/>
      <c r="O3" s="26"/>
    </row>
    <row r="4" spans="1:21" x14ac:dyDescent="0.25">
      <c r="A4" s="83" t="s">
        <v>8</v>
      </c>
      <c r="B4" s="153" t="s">
        <v>224</v>
      </c>
      <c r="C4" s="72"/>
      <c r="D4" s="154"/>
      <c r="E4" s="155"/>
      <c r="F4" s="155"/>
      <c r="G4" s="155"/>
      <c r="H4" s="155"/>
      <c r="I4" s="85"/>
      <c r="J4" s="85"/>
      <c r="K4" s="85"/>
      <c r="L4" s="85"/>
      <c r="O4" s="85"/>
    </row>
    <row r="5" spans="1:21" x14ac:dyDescent="0.25">
      <c r="A5" s="83"/>
      <c r="B5" s="156"/>
      <c r="C5" s="72"/>
      <c r="D5" s="154"/>
      <c r="E5" s="155"/>
      <c r="F5" s="155"/>
      <c r="G5" s="155"/>
      <c r="H5" s="155"/>
      <c r="I5" s="85"/>
      <c r="J5" s="85"/>
      <c r="K5" s="85"/>
      <c r="L5" s="85"/>
      <c r="O5" s="85"/>
    </row>
    <row r="6" spans="1:21" x14ac:dyDescent="0.25">
      <c r="A6" s="83"/>
      <c r="B6" s="87" t="s">
        <v>223</v>
      </c>
      <c r="C6" s="72"/>
      <c r="D6" s="154"/>
      <c r="E6" s="155"/>
      <c r="F6" s="155"/>
      <c r="G6" s="155"/>
      <c r="H6" s="155"/>
      <c r="I6" s="85"/>
      <c r="J6" s="85"/>
      <c r="K6" s="85"/>
      <c r="L6" s="85"/>
      <c r="O6" s="85"/>
    </row>
    <row r="7" spans="1:21" x14ac:dyDescent="0.25">
      <c r="A7" s="13"/>
      <c r="B7" s="80" t="s">
        <v>7</v>
      </c>
      <c r="C7" s="182" t="s">
        <v>383</v>
      </c>
      <c r="D7" s="183"/>
      <c r="E7" s="184"/>
      <c r="F7" s="184"/>
      <c r="G7" s="184"/>
      <c r="H7" s="184"/>
      <c r="I7" s="26"/>
      <c r="J7" s="26"/>
      <c r="K7" s="26"/>
      <c r="L7" s="26"/>
      <c r="O7" s="26"/>
    </row>
    <row r="8" spans="1:21" x14ac:dyDescent="0.25">
      <c r="A8" s="13"/>
      <c r="B8" s="160" t="s">
        <v>5</v>
      </c>
      <c r="C8" s="5"/>
      <c r="D8" s="154"/>
      <c r="E8" s="21"/>
      <c r="F8" s="21"/>
      <c r="G8" s="21"/>
      <c r="H8" s="21"/>
      <c r="I8" s="26"/>
      <c r="J8" s="26"/>
      <c r="K8" s="26"/>
      <c r="L8" s="26"/>
      <c r="O8" s="26"/>
    </row>
    <row r="9" spans="1:21" x14ac:dyDescent="0.25">
      <c r="A9" s="13"/>
      <c r="B9" s="521" t="s">
        <v>103</v>
      </c>
      <c r="C9" s="522"/>
      <c r="D9" s="165" t="s">
        <v>76</v>
      </c>
      <c r="E9" s="21"/>
      <c r="F9" s="21"/>
      <c r="G9" s="21"/>
      <c r="H9" s="21"/>
      <c r="I9" s="26"/>
      <c r="J9" s="26"/>
      <c r="K9" s="26"/>
      <c r="L9" s="26"/>
      <c r="O9" s="26"/>
    </row>
    <row r="10" spans="1:21" x14ac:dyDescent="0.25">
      <c r="A10" s="13"/>
      <c r="B10" s="156"/>
      <c r="C10" s="5"/>
      <c r="D10" s="165" t="s">
        <v>172</v>
      </c>
      <c r="E10" s="21"/>
      <c r="F10" s="21"/>
      <c r="G10" s="21"/>
      <c r="H10" s="21"/>
      <c r="I10" s="26"/>
      <c r="J10" s="26"/>
      <c r="K10" s="26"/>
      <c r="L10" s="26"/>
      <c r="O10" s="26"/>
    </row>
    <row r="11" spans="1:21" x14ac:dyDescent="0.25">
      <c r="A11" s="13"/>
      <c r="B11" s="521" t="s">
        <v>4</v>
      </c>
      <c r="C11" s="522"/>
      <c r="D11" s="165" t="s">
        <v>311</v>
      </c>
      <c r="E11" s="21"/>
      <c r="F11" s="21"/>
      <c r="G11" s="21"/>
      <c r="H11" s="21"/>
      <c r="I11" s="26"/>
      <c r="J11" s="26"/>
      <c r="K11" s="26"/>
      <c r="L11" s="26"/>
      <c r="O11" s="26"/>
    </row>
    <row r="12" spans="1:21" x14ac:dyDescent="0.25">
      <c r="A12" s="13"/>
      <c r="B12" s="155"/>
      <c r="C12" s="166"/>
      <c r="D12" s="165" t="s">
        <v>312</v>
      </c>
      <c r="E12" s="21"/>
      <c r="F12" s="21"/>
      <c r="G12" s="21"/>
      <c r="H12" s="21"/>
      <c r="I12" s="26"/>
      <c r="J12" s="26"/>
      <c r="K12" s="26"/>
      <c r="L12" s="26"/>
      <c r="O12" s="26"/>
    </row>
    <row r="13" spans="1:21" x14ac:dyDescent="0.25">
      <c r="A13" s="13"/>
      <c r="B13" s="155"/>
      <c r="C13" s="166"/>
      <c r="D13" s="165" t="s">
        <v>313</v>
      </c>
      <c r="E13" s="21"/>
      <c r="F13" s="21"/>
      <c r="G13" s="21"/>
      <c r="H13" s="21"/>
      <c r="I13" s="26"/>
      <c r="J13" s="26"/>
      <c r="K13" s="26"/>
      <c r="L13" s="26"/>
      <c r="O13" s="26"/>
    </row>
    <row r="14" spans="1:21" s="266" customFormat="1" x14ac:dyDescent="0.25">
      <c r="A14" s="13"/>
      <c r="B14" s="162" t="s">
        <v>316</v>
      </c>
      <c r="D14" s="265" t="s">
        <v>362</v>
      </c>
      <c r="E14" s="265"/>
      <c r="F14" s="265"/>
      <c r="G14" s="298"/>
      <c r="H14" s="298"/>
      <c r="I14" s="93"/>
      <c r="K14" s="299"/>
      <c r="L14" s="299"/>
      <c r="M14" s="26"/>
      <c r="N14" s="93"/>
      <c r="Q14" s="352"/>
      <c r="R14" s="352"/>
      <c r="S14" s="352"/>
      <c r="T14" s="352"/>
      <c r="U14" s="352"/>
    </row>
    <row r="15" spans="1:21" s="266" customFormat="1" ht="15.75" thickBot="1" x14ac:dyDescent="0.3">
      <c r="A15" s="13"/>
      <c r="B15" s="162"/>
      <c r="D15" s="189" t="s">
        <v>385</v>
      </c>
      <c r="E15" s="265"/>
      <c r="F15" s="265"/>
      <c r="G15" s="298"/>
      <c r="H15" s="298"/>
      <c r="I15" s="93"/>
      <c r="K15" s="299"/>
      <c r="L15" s="299"/>
      <c r="M15" s="26"/>
      <c r="N15" s="93"/>
      <c r="Q15" s="352"/>
      <c r="R15" s="352"/>
      <c r="S15" s="352"/>
      <c r="T15" s="352"/>
      <c r="U15" s="352"/>
    </row>
    <row r="16" spans="1:21" s="266" customFormat="1" ht="15.75" x14ac:dyDescent="0.25">
      <c r="A16" s="13"/>
      <c r="B16" s="164" t="s">
        <v>317</v>
      </c>
      <c r="C16" s="166"/>
      <c r="D16" s="165"/>
      <c r="E16" s="265"/>
      <c r="F16" s="21"/>
      <c r="G16" s="541" t="s">
        <v>366</v>
      </c>
      <c r="H16" s="542"/>
      <c r="I16" s="543" t="s">
        <v>12</v>
      </c>
      <c r="J16" s="544"/>
      <c r="K16" s="541" t="s">
        <v>367</v>
      </c>
      <c r="L16" s="542"/>
      <c r="M16" s="26"/>
      <c r="Q16" s="352"/>
      <c r="R16" s="352"/>
      <c r="S16" s="352"/>
      <c r="T16" s="352"/>
      <c r="U16" s="352"/>
    </row>
    <row r="17" spans="1:19" ht="24.75" x14ac:dyDescent="0.25">
      <c r="A17" s="229" t="s">
        <v>0</v>
      </c>
      <c r="B17" s="231" t="s">
        <v>3</v>
      </c>
      <c r="C17" s="227" t="s">
        <v>2</v>
      </c>
      <c r="D17" s="228" t="s">
        <v>9</v>
      </c>
      <c r="E17" s="232" t="s">
        <v>1</v>
      </c>
      <c r="F17" s="304" t="s">
        <v>102</v>
      </c>
      <c r="G17" s="317" t="s">
        <v>348</v>
      </c>
      <c r="H17" s="319" t="s">
        <v>382</v>
      </c>
      <c r="I17" s="317" t="s">
        <v>348</v>
      </c>
      <c r="J17" s="319" t="s">
        <v>382</v>
      </c>
      <c r="K17" s="317" t="s">
        <v>348</v>
      </c>
      <c r="L17" s="319" t="s">
        <v>382</v>
      </c>
      <c r="O17" s="230" t="s">
        <v>346</v>
      </c>
    </row>
    <row r="18" spans="1:19" x14ac:dyDescent="0.25">
      <c r="A18" s="200">
        <v>1</v>
      </c>
      <c r="B18" s="201" t="s">
        <v>178</v>
      </c>
      <c r="C18" s="64" t="s">
        <v>184</v>
      </c>
      <c r="D18" s="31" t="s">
        <v>185</v>
      </c>
      <c r="E18" s="74"/>
      <c r="F18" s="212"/>
      <c r="G18" s="325">
        <f>I18+K18</f>
        <v>1690</v>
      </c>
      <c r="H18" s="326">
        <f>J18+L18</f>
        <v>1780</v>
      </c>
      <c r="I18" s="335">
        <f t="shared" ref="I18:I39" si="0">ROUND(O18*(1+ОбщаяНаценка/100),-1)</f>
        <v>320</v>
      </c>
      <c r="J18" s="326">
        <f>ROUND(I18*1.05,-1)</f>
        <v>340</v>
      </c>
      <c r="K18" s="335">
        <f>'Чарли в пленке Люкс'!K17</f>
        <v>1370</v>
      </c>
      <c r="L18" s="326">
        <f t="shared" ref="L18:L81" si="1">ROUND(K18*1.05,-1)</f>
        <v>1440</v>
      </c>
      <c r="M18" s="172" t="s">
        <v>321</v>
      </c>
      <c r="N18" s="172"/>
      <c r="O18" s="351">
        <v>320</v>
      </c>
      <c r="Q18" s="258"/>
      <c r="S18" s="258"/>
    </row>
    <row r="19" spans="1:19" x14ac:dyDescent="0.25">
      <c r="A19" s="200">
        <v>2</v>
      </c>
      <c r="B19" s="238" t="s">
        <v>328</v>
      </c>
      <c r="C19" s="142" t="s">
        <v>184</v>
      </c>
      <c r="D19" s="249" t="s">
        <v>329</v>
      </c>
      <c r="E19" s="171"/>
      <c r="F19" s="215"/>
      <c r="G19" s="325">
        <f t="shared" ref="G19:G82" si="2">I19+K19</f>
        <v>1790</v>
      </c>
      <c r="H19" s="326">
        <f t="shared" ref="H19:H82" si="3">J19+L19</f>
        <v>1880</v>
      </c>
      <c r="I19" s="335">
        <f t="shared" si="0"/>
        <v>390</v>
      </c>
      <c r="J19" s="326">
        <f t="shared" ref="J19:J64" si="4">ROUND(I19*1.05,-1)</f>
        <v>410</v>
      </c>
      <c r="K19" s="335">
        <f>'Чарли в пленке Люкс'!K18</f>
        <v>1400</v>
      </c>
      <c r="L19" s="326">
        <f t="shared" si="1"/>
        <v>1470</v>
      </c>
      <c r="M19" s="172" t="s">
        <v>322</v>
      </c>
      <c r="N19" s="172"/>
      <c r="O19" s="351">
        <v>390</v>
      </c>
      <c r="Q19" s="258"/>
      <c r="S19" s="258"/>
    </row>
    <row r="20" spans="1:19" x14ac:dyDescent="0.25">
      <c r="A20" s="200">
        <v>3</v>
      </c>
      <c r="B20" s="238" t="s">
        <v>179</v>
      </c>
      <c r="C20" s="142" t="s">
        <v>184</v>
      </c>
      <c r="D20" s="249" t="s">
        <v>186</v>
      </c>
      <c r="E20" s="171"/>
      <c r="F20" s="215"/>
      <c r="G20" s="325">
        <f t="shared" si="2"/>
        <v>1890</v>
      </c>
      <c r="H20" s="326">
        <f t="shared" si="3"/>
        <v>1980</v>
      </c>
      <c r="I20" s="335">
        <f t="shared" si="0"/>
        <v>420</v>
      </c>
      <c r="J20" s="326">
        <f t="shared" si="4"/>
        <v>440</v>
      </c>
      <c r="K20" s="335">
        <f>'Чарли в пленке Люкс'!K19</f>
        <v>1470</v>
      </c>
      <c r="L20" s="326">
        <f t="shared" si="1"/>
        <v>1540</v>
      </c>
      <c r="M20" s="172" t="s">
        <v>323</v>
      </c>
      <c r="N20" s="172"/>
      <c r="O20" s="351">
        <v>420</v>
      </c>
      <c r="Q20" s="258"/>
      <c r="S20" s="258"/>
    </row>
    <row r="21" spans="1:19" x14ac:dyDescent="0.25">
      <c r="A21" s="200">
        <v>4</v>
      </c>
      <c r="B21" s="238" t="s">
        <v>180</v>
      </c>
      <c r="C21" s="142" t="s">
        <v>184</v>
      </c>
      <c r="D21" s="249" t="s">
        <v>187</v>
      </c>
      <c r="E21" s="171"/>
      <c r="F21" s="215"/>
      <c r="G21" s="325">
        <f t="shared" si="2"/>
        <v>2010</v>
      </c>
      <c r="H21" s="326">
        <f t="shared" si="3"/>
        <v>2110</v>
      </c>
      <c r="I21" s="335">
        <f t="shared" si="0"/>
        <v>480</v>
      </c>
      <c r="J21" s="326">
        <f t="shared" si="4"/>
        <v>500</v>
      </c>
      <c r="K21" s="335">
        <f>'Чарли в пленке Люкс'!K20</f>
        <v>1530</v>
      </c>
      <c r="L21" s="326">
        <f t="shared" si="1"/>
        <v>1610</v>
      </c>
      <c r="M21" s="172" t="s">
        <v>324</v>
      </c>
      <c r="N21" s="172"/>
      <c r="O21" s="351">
        <v>480</v>
      </c>
      <c r="Q21" s="258"/>
      <c r="S21" s="258"/>
    </row>
    <row r="22" spans="1:19" x14ac:dyDescent="0.25">
      <c r="A22" s="200">
        <v>5</v>
      </c>
      <c r="B22" s="238" t="s">
        <v>181</v>
      </c>
      <c r="C22" s="142" t="s">
        <v>184</v>
      </c>
      <c r="D22" s="249" t="s">
        <v>188</v>
      </c>
      <c r="E22" s="171"/>
      <c r="F22" s="215"/>
      <c r="G22" s="325">
        <f t="shared" si="2"/>
        <v>2110</v>
      </c>
      <c r="H22" s="326">
        <f t="shared" si="3"/>
        <v>2220</v>
      </c>
      <c r="I22" s="335">
        <f t="shared" si="0"/>
        <v>530</v>
      </c>
      <c r="J22" s="326">
        <f t="shared" si="4"/>
        <v>560</v>
      </c>
      <c r="K22" s="335">
        <f>'Чарли в пленке Люкс'!K21</f>
        <v>1580</v>
      </c>
      <c r="L22" s="326">
        <f t="shared" si="1"/>
        <v>1660</v>
      </c>
      <c r="M22" s="172" t="s">
        <v>325</v>
      </c>
      <c r="N22" s="172"/>
      <c r="O22" s="351">
        <v>530</v>
      </c>
      <c r="Q22" s="258"/>
      <c r="S22" s="258"/>
    </row>
    <row r="23" spans="1:19" x14ac:dyDescent="0.25">
      <c r="A23" s="200">
        <v>6</v>
      </c>
      <c r="B23" s="238" t="s">
        <v>182</v>
      </c>
      <c r="C23" s="142" t="s">
        <v>184</v>
      </c>
      <c r="D23" s="249" t="s">
        <v>189</v>
      </c>
      <c r="E23" s="171"/>
      <c r="F23" s="215"/>
      <c r="G23" s="325">
        <f t="shared" si="2"/>
        <v>2240</v>
      </c>
      <c r="H23" s="326">
        <f t="shared" si="3"/>
        <v>2350</v>
      </c>
      <c r="I23" s="335">
        <f t="shared" si="0"/>
        <v>630</v>
      </c>
      <c r="J23" s="326">
        <f t="shared" si="4"/>
        <v>660</v>
      </c>
      <c r="K23" s="335">
        <f>'Чарли в пленке Люкс'!K22</f>
        <v>1610</v>
      </c>
      <c r="L23" s="326">
        <f t="shared" si="1"/>
        <v>1690</v>
      </c>
      <c r="M23" s="172"/>
      <c r="N23" s="172"/>
      <c r="O23" s="351">
        <v>630</v>
      </c>
      <c r="Q23" s="258"/>
      <c r="S23" s="258"/>
    </row>
    <row r="24" spans="1:19" x14ac:dyDescent="0.25">
      <c r="A24" s="200">
        <v>7</v>
      </c>
      <c r="B24" s="235" t="s">
        <v>183</v>
      </c>
      <c r="C24" s="142" t="s">
        <v>184</v>
      </c>
      <c r="D24" s="249" t="s">
        <v>190</v>
      </c>
      <c r="E24" s="171"/>
      <c r="F24" s="215"/>
      <c r="G24" s="325">
        <f t="shared" si="2"/>
        <v>710</v>
      </c>
      <c r="H24" s="326">
        <f t="shared" si="3"/>
        <v>740</v>
      </c>
      <c r="I24" s="335">
        <f t="shared" si="0"/>
        <v>50</v>
      </c>
      <c r="J24" s="326">
        <f t="shared" si="4"/>
        <v>50</v>
      </c>
      <c r="K24" s="335">
        <f>'Чарли в пленке Люкс'!K23</f>
        <v>660</v>
      </c>
      <c r="L24" s="326">
        <f t="shared" si="1"/>
        <v>690</v>
      </c>
      <c r="M24" s="172"/>
      <c r="N24" s="172"/>
      <c r="O24" s="351">
        <v>50</v>
      </c>
      <c r="Q24" s="258"/>
      <c r="S24" s="258"/>
    </row>
    <row r="25" spans="1:19" x14ac:dyDescent="0.25">
      <c r="A25" s="200">
        <v>8</v>
      </c>
      <c r="B25" s="235" t="s">
        <v>330</v>
      </c>
      <c r="C25" s="142" t="s">
        <v>184</v>
      </c>
      <c r="D25" s="249" t="s">
        <v>331</v>
      </c>
      <c r="E25" s="171"/>
      <c r="F25" s="215"/>
      <c r="G25" s="325">
        <f t="shared" si="2"/>
        <v>2720</v>
      </c>
      <c r="H25" s="326">
        <f t="shared" si="3"/>
        <v>2850</v>
      </c>
      <c r="I25" s="335">
        <f t="shared" si="0"/>
        <v>480</v>
      </c>
      <c r="J25" s="326">
        <f t="shared" si="4"/>
        <v>500</v>
      </c>
      <c r="K25" s="335">
        <f>'Чарли в пленке Люкс'!K24</f>
        <v>2240</v>
      </c>
      <c r="L25" s="326">
        <f t="shared" si="1"/>
        <v>2350</v>
      </c>
      <c r="M25" s="172"/>
      <c r="N25" s="172"/>
      <c r="O25" s="351">
        <v>480</v>
      </c>
      <c r="Q25" s="258"/>
      <c r="S25" s="258"/>
    </row>
    <row r="26" spans="1:19" x14ac:dyDescent="0.25">
      <c r="A26" s="200">
        <v>9</v>
      </c>
      <c r="B26" s="203" t="s">
        <v>192</v>
      </c>
      <c r="C26" s="65" t="s">
        <v>10</v>
      </c>
      <c r="D26" s="46" t="s">
        <v>11</v>
      </c>
      <c r="E26" s="74">
        <v>2</v>
      </c>
      <c r="F26" s="212">
        <v>0.01</v>
      </c>
      <c r="G26" s="325">
        <f t="shared" si="2"/>
        <v>1690</v>
      </c>
      <c r="H26" s="326">
        <f t="shared" si="3"/>
        <v>1780</v>
      </c>
      <c r="I26" s="335">
        <f t="shared" si="0"/>
        <v>750</v>
      </c>
      <c r="J26" s="326">
        <f t="shared" si="4"/>
        <v>790</v>
      </c>
      <c r="K26" s="335">
        <f>'Чарли в пленке Люкс'!K25</f>
        <v>940</v>
      </c>
      <c r="L26" s="326">
        <f t="shared" si="1"/>
        <v>990</v>
      </c>
      <c r="O26" s="351">
        <v>750</v>
      </c>
      <c r="Q26" s="258"/>
      <c r="S26" s="258"/>
    </row>
    <row r="27" spans="1:19" x14ac:dyDescent="0.25">
      <c r="A27" s="200">
        <v>10</v>
      </c>
      <c r="B27" s="204" t="s">
        <v>196</v>
      </c>
      <c r="C27" s="66" t="s">
        <v>217</v>
      </c>
      <c r="D27" s="25" t="s">
        <v>173</v>
      </c>
      <c r="E27" s="74"/>
      <c r="F27" s="212"/>
      <c r="G27" s="325">
        <f t="shared" si="2"/>
        <v>2030</v>
      </c>
      <c r="H27" s="326">
        <f t="shared" si="3"/>
        <v>2130</v>
      </c>
      <c r="I27" s="335">
        <f t="shared" si="0"/>
        <v>890</v>
      </c>
      <c r="J27" s="326">
        <f t="shared" si="4"/>
        <v>930</v>
      </c>
      <c r="K27" s="335">
        <f>'Чарли в пленке Люкс'!K26</f>
        <v>1140</v>
      </c>
      <c r="L27" s="326">
        <f t="shared" si="1"/>
        <v>1200</v>
      </c>
      <c r="O27" s="351">
        <v>890</v>
      </c>
      <c r="Q27" s="258"/>
      <c r="S27" s="258"/>
    </row>
    <row r="28" spans="1:19" x14ac:dyDescent="0.25">
      <c r="A28" s="200">
        <v>11</v>
      </c>
      <c r="B28" s="203" t="s">
        <v>274</v>
      </c>
      <c r="C28" s="67" t="s">
        <v>217</v>
      </c>
      <c r="D28" s="36" t="s">
        <v>13</v>
      </c>
      <c r="E28" s="74">
        <v>3</v>
      </c>
      <c r="F28" s="212">
        <v>0.01</v>
      </c>
      <c r="G28" s="325">
        <f t="shared" si="2"/>
        <v>2050</v>
      </c>
      <c r="H28" s="326">
        <f t="shared" si="3"/>
        <v>2150</v>
      </c>
      <c r="I28" s="335">
        <f t="shared" si="0"/>
        <v>1000</v>
      </c>
      <c r="J28" s="326">
        <f t="shared" si="4"/>
        <v>1050</v>
      </c>
      <c r="K28" s="335">
        <f>'Чарли в пленке Люкс'!K27</f>
        <v>1050</v>
      </c>
      <c r="L28" s="326">
        <f t="shared" si="1"/>
        <v>1100</v>
      </c>
      <c r="O28" s="351">
        <v>1000</v>
      </c>
      <c r="Q28" s="258"/>
      <c r="S28" s="258"/>
    </row>
    <row r="29" spans="1:19" x14ac:dyDescent="0.25">
      <c r="A29" s="200">
        <v>12</v>
      </c>
      <c r="B29" s="201" t="s">
        <v>115</v>
      </c>
      <c r="C29" s="66" t="s">
        <v>217</v>
      </c>
      <c r="D29" s="25" t="s">
        <v>127</v>
      </c>
      <c r="E29" s="74"/>
      <c r="F29" s="212"/>
      <c r="G29" s="325">
        <f t="shared" si="2"/>
        <v>2490</v>
      </c>
      <c r="H29" s="326">
        <f t="shared" si="3"/>
        <v>2610</v>
      </c>
      <c r="I29" s="335">
        <f t="shared" si="0"/>
        <v>1210</v>
      </c>
      <c r="J29" s="326">
        <f t="shared" si="4"/>
        <v>1270</v>
      </c>
      <c r="K29" s="335">
        <f>'Чарли в пленке Люкс'!K28</f>
        <v>1280</v>
      </c>
      <c r="L29" s="326">
        <f t="shared" si="1"/>
        <v>1340</v>
      </c>
      <c r="O29" s="351">
        <v>1210</v>
      </c>
      <c r="Q29" s="258"/>
      <c r="S29" s="258"/>
    </row>
    <row r="30" spans="1:19" x14ac:dyDescent="0.25">
      <c r="A30" s="200">
        <v>13</v>
      </c>
      <c r="B30" s="201" t="s">
        <v>262</v>
      </c>
      <c r="C30" s="66" t="s">
        <v>217</v>
      </c>
      <c r="D30" s="25" t="s">
        <v>264</v>
      </c>
      <c r="E30" s="74"/>
      <c r="F30" s="212"/>
      <c r="G30" s="325">
        <f t="shared" si="2"/>
        <v>2240</v>
      </c>
      <c r="H30" s="326">
        <f t="shared" si="3"/>
        <v>2360</v>
      </c>
      <c r="I30" s="335">
        <f t="shared" si="0"/>
        <v>1120</v>
      </c>
      <c r="J30" s="326">
        <f t="shared" si="4"/>
        <v>1180</v>
      </c>
      <c r="K30" s="335">
        <f>'Чарли в пленке Люкс'!K29</f>
        <v>1120</v>
      </c>
      <c r="L30" s="326">
        <f t="shared" si="1"/>
        <v>1180</v>
      </c>
      <c r="O30" s="351">
        <v>1120</v>
      </c>
      <c r="Q30" s="258"/>
      <c r="S30" s="258"/>
    </row>
    <row r="31" spans="1:19" x14ac:dyDescent="0.25">
      <c r="A31" s="200">
        <v>14</v>
      </c>
      <c r="B31" s="201" t="s">
        <v>265</v>
      </c>
      <c r="C31" s="66" t="s">
        <v>217</v>
      </c>
      <c r="D31" s="25" t="s">
        <v>266</v>
      </c>
      <c r="E31" s="74"/>
      <c r="F31" s="212"/>
      <c r="G31" s="325">
        <f t="shared" si="2"/>
        <v>2690</v>
      </c>
      <c r="H31" s="326">
        <f t="shared" si="3"/>
        <v>2830</v>
      </c>
      <c r="I31" s="335">
        <f t="shared" si="0"/>
        <v>1370</v>
      </c>
      <c r="J31" s="326">
        <f t="shared" si="4"/>
        <v>1440</v>
      </c>
      <c r="K31" s="335">
        <f>'Чарли в пленке Люкс'!K30</f>
        <v>1320</v>
      </c>
      <c r="L31" s="326">
        <f t="shared" si="1"/>
        <v>1390</v>
      </c>
      <c r="O31" s="351">
        <v>1370</v>
      </c>
      <c r="Q31" s="258"/>
      <c r="S31" s="258"/>
    </row>
    <row r="32" spans="1:19" x14ac:dyDescent="0.25">
      <c r="A32" s="200">
        <v>15</v>
      </c>
      <c r="B32" s="203" t="s">
        <v>275</v>
      </c>
      <c r="C32" s="67" t="s">
        <v>217</v>
      </c>
      <c r="D32" s="58" t="s">
        <v>14</v>
      </c>
      <c r="E32" s="74">
        <v>4</v>
      </c>
      <c r="F32" s="212">
        <v>0.01</v>
      </c>
      <c r="G32" s="325">
        <f t="shared" si="2"/>
        <v>2410</v>
      </c>
      <c r="H32" s="326">
        <f t="shared" si="3"/>
        <v>2530</v>
      </c>
      <c r="I32" s="335">
        <f t="shared" si="0"/>
        <v>1250</v>
      </c>
      <c r="J32" s="326">
        <f t="shared" si="4"/>
        <v>1310</v>
      </c>
      <c r="K32" s="335">
        <f>'Чарли в пленке Люкс'!K31</f>
        <v>1160</v>
      </c>
      <c r="L32" s="326">
        <f t="shared" si="1"/>
        <v>1220</v>
      </c>
      <c r="O32" s="351">
        <v>1250</v>
      </c>
      <c r="Q32" s="258"/>
      <c r="S32" s="258"/>
    </row>
    <row r="33" spans="1:19" x14ac:dyDescent="0.25">
      <c r="A33" s="200">
        <v>16</v>
      </c>
      <c r="B33" s="201" t="s">
        <v>116</v>
      </c>
      <c r="C33" s="66" t="s">
        <v>217</v>
      </c>
      <c r="D33" s="25" t="s">
        <v>128</v>
      </c>
      <c r="E33" s="74"/>
      <c r="F33" s="212"/>
      <c r="G33" s="325">
        <f t="shared" si="2"/>
        <v>2960</v>
      </c>
      <c r="H33" s="326">
        <f t="shared" si="3"/>
        <v>3110</v>
      </c>
      <c r="I33" s="335">
        <f t="shared" si="0"/>
        <v>1530</v>
      </c>
      <c r="J33" s="326">
        <f t="shared" si="4"/>
        <v>1610</v>
      </c>
      <c r="K33" s="335">
        <f>'Чарли в пленке Люкс'!K32</f>
        <v>1430</v>
      </c>
      <c r="L33" s="326">
        <f t="shared" si="1"/>
        <v>1500</v>
      </c>
      <c r="O33" s="351">
        <v>1530</v>
      </c>
      <c r="Q33" s="258"/>
      <c r="S33" s="258"/>
    </row>
    <row r="34" spans="1:19" x14ac:dyDescent="0.25">
      <c r="A34" s="200">
        <v>17</v>
      </c>
      <c r="B34" s="203" t="s">
        <v>285</v>
      </c>
      <c r="C34" s="69" t="s">
        <v>218</v>
      </c>
      <c r="D34" s="24" t="s">
        <v>15</v>
      </c>
      <c r="E34" s="74">
        <v>5</v>
      </c>
      <c r="F34" s="212">
        <v>0.01</v>
      </c>
      <c r="G34" s="325">
        <f t="shared" si="2"/>
        <v>2600</v>
      </c>
      <c r="H34" s="326">
        <f t="shared" si="3"/>
        <v>2730</v>
      </c>
      <c r="I34" s="335">
        <f t="shared" si="0"/>
        <v>1380</v>
      </c>
      <c r="J34" s="326">
        <f t="shared" si="4"/>
        <v>1450</v>
      </c>
      <c r="K34" s="335">
        <f>'Чарли в пленке Люкс'!K33</f>
        <v>1220</v>
      </c>
      <c r="L34" s="326">
        <f t="shared" si="1"/>
        <v>1280</v>
      </c>
      <c r="O34" s="351">
        <v>1380</v>
      </c>
      <c r="Q34" s="258"/>
      <c r="S34" s="258"/>
    </row>
    <row r="35" spans="1:19" x14ac:dyDescent="0.25">
      <c r="A35" s="200">
        <v>18</v>
      </c>
      <c r="B35" s="204" t="s">
        <v>216</v>
      </c>
      <c r="C35" s="66" t="s">
        <v>217</v>
      </c>
      <c r="D35" s="31" t="s">
        <v>174</v>
      </c>
      <c r="E35" s="74"/>
      <c r="F35" s="212"/>
      <c r="G35" s="325">
        <f t="shared" si="2"/>
        <v>3180</v>
      </c>
      <c r="H35" s="326">
        <f t="shared" si="3"/>
        <v>3330</v>
      </c>
      <c r="I35" s="335">
        <f t="shared" si="0"/>
        <v>1690</v>
      </c>
      <c r="J35" s="326">
        <f t="shared" si="4"/>
        <v>1770</v>
      </c>
      <c r="K35" s="335">
        <f>'Чарли в пленке Люкс'!K34</f>
        <v>1490</v>
      </c>
      <c r="L35" s="326">
        <f t="shared" si="1"/>
        <v>1560</v>
      </c>
      <c r="O35" s="351">
        <v>1690</v>
      </c>
      <c r="Q35" s="258"/>
      <c r="S35" s="258"/>
    </row>
    <row r="36" spans="1:19" x14ac:dyDescent="0.25">
      <c r="A36" s="200">
        <v>19</v>
      </c>
      <c r="B36" s="203" t="s">
        <v>286</v>
      </c>
      <c r="C36" s="69" t="s">
        <v>218</v>
      </c>
      <c r="D36" s="36" t="s">
        <v>16</v>
      </c>
      <c r="E36" s="74">
        <v>5</v>
      </c>
      <c r="F36" s="212">
        <v>0.01</v>
      </c>
      <c r="G36" s="325">
        <f t="shared" si="2"/>
        <v>2780</v>
      </c>
      <c r="H36" s="326">
        <f t="shared" si="3"/>
        <v>2920</v>
      </c>
      <c r="I36" s="335">
        <f t="shared" si="0"/>
        <v>1500</v>
      </c>
      <c r="J36" s="326">
        <f t="shared" si="4"/>
        <v>1580</v>
      </c>
      <c r="K36" s="335">
        <f>'Чарли в пленке Люкс'!K35</f>
        <v>1280</v>
      </c>
      <c r="L36" s="326">
        <f t="shared" si="1"/>
        <v>1340</v>
      </c>
      <c r="O36" s="351">
        <v>1500</v>
      </c>
      <c r="Q36" s="258"/>
      <c r="S36" s="258"/>
    </row>
    <row r="37" spans="1:19" x14ac:dyDescent="0.25">
      <c r="A37" s="200">
        <v>20</v>
      </c>
      <c r="B37" s="201" t="s">
        <v>117</v>
      </c>
      <c r="C37" s="66" t="s">
        <v>217</v>
      </c>
      <c r="D37" s="25" t="s">
        <v>129</v>
      </c>
      <c r="E37" s="74"/>
      <c r="F37" s="212"/>
      <c r="G37" s="325">
        <f t="shared" si="2"/>
        <v>3420</v>
      </c>
      <c r="H37" s="326">
        <f t="shared" si="3"/>
        <v>3590</v>
      </c>
      <c r="I37" s="335">
        <f t="shared" si="0"/>
        <v>1850</v>
      </c>
      <c r="J37" s="326">
        <f t="shared" si="4"/>
        <v>1940</v>
      </c>
      <c r="K37" s="335">
        <f>'Чарли в пленке Люкс'!K36</f>
        <v>1570</v>
      </c>
      <c r="L37" s="326">
        <f t="shared" si="1"/>
        <v>1650</v>
      </c>
      <c r="O37" s="351">
        <v>1850</v>
      </c>
      <c r="Q37" s="258"/>
      <c r="S37" s="258"/>
    </row>
    <row r="38" spans="1:19" ht="19.5" x14ac:dyDescent="0.25">
      <c r="A38" s="200">
        <v>21</v>
      </c>
      <c r="B38" s="205" t="s">
        <v>284</v>
      </c>
      <c r="C38" s="68" t="s">
        <v>222</v>
      </c>
      <c r="D38" s="24" t="s">
        <v>21</v>
      </c>
      <c r="E38" s="74">
        <v>3</v>
      </c>
      <c r="F38" s="212">
        <v>0.01</v>
      </c>
      <c r="G38" s="325">
        <f t="shared" si="2"/>
        <v>2100</v>
      </c>
      <c r="H38" s="326">
        <f t="shared" si="3"/>
        <v>2200</v>
      </c>
      <c r="I38" s="335">
        <f t="shared" si="0"/>
        <v>880</v>
      </c>
      <c r="J38" s="326">
        <f t="shared" si="4"/>
        <v>920</v>
      </c>
      <c r="K38" s="335">
        <f>'Чарли в пленке Люкс'!K37</f>
        <v>1220</v>
      </c>
      <c r="L38" s="326">
        <f t="shared" si="1"/>
        <v>1280</v>
      </c>
      <c r="O38" s="351">
        <v>880</v>
      </c>
      <c r="Q38" s="258"/>
      <c r="S38" s="258"/>
    </row>
    <row r="39" spans="1:19" ht="19.5" x14ac:dyDescent="0.25">
      <c r="A39" s="200">
        <v>22</v>
      </c>
      <c r="B39" s="206" t="s">
        <v>235</v>
      </c>
      <c r="C39" s="68" t="s">
        <v>222</v>
      </c>
      <c r="D39" s="24" t="s">
        <v>247</v>
      </c>
      <c r="E39" s="74"/>
      <c r="F39" s="212"/>
      <c r="G39" s="325">
        <f t="shared" si="2"/>
        <v>2500</v>
      </c>
      <c r="H39" s="326">
        <f t="shared" si="3"/>
        <v>2620</v>
      </c>
      <c r="I39" s="335">
        <f t="shared" si="0"/>
        <v>1050</v>
      </c>
      <c r="J39" s="326">
        <f t="shared" si="4"/>
        <v>1100</v>
      </c>
      <c r="K39" s="335">
        <f>'Чарли в пленке Люкс'!K38</f>
        <v>1450</v>
      </c>
      <c r="L39" s="326">
        <f t="shared" si="1"/>
        <v>1520</v>
      </c>
      <c r="O39" s="351">
        <v>1050</v>
      </c>
      <c r="Q39" s="258"/>
      <c r="S39" s="258"/>
    </row>
    <row r="40" spans="1:19" x14ac:dyDescent="0.25">
      <c r="A40" s="200">
        <v>23</v>
      </c>
      <c r="B40" s="203" t="s">
        <v>283</v>
      </c>
      <c r="C40" s="68" t="s">
        <v>219</v>
      </c>
      <c r="D40" s="24" t="s">
        <v>17</v>
      </c>
      <c r="E40" s="74">
        <v>6</v>
      </c>
      <c r="F40" s="212">
        <v>0.01</v>
      </c>
      <c r="G40" s="325">
        <f t="shared" si="2"/>
        <v>3410</v>
      </c>
      <c r="H40" s="326">
        <f t="shared" si="3"/>
        <v>3580</v>
      </c>
      <c r="I40" s="335">
        <f t="shared" ref="I40:I63" si="5">ROUND(O40*(1+ОбщаяНаценка/100),-1)</f>
        <v>1960</v>
      </c>
      <c r="J40" s="326">
        <f t="shared" si="4"/>
        <v>2060</v>
      </c>
      <c r="K40" s="335">
        <f>'Чарли в пленке Люкс'!K39</f>
        <v>1450</v>
      </c>
      <c r="L40" s="326">
        <f t="shared" si="1"/>
        <v>1520</v>
      </c>
      <c r="O40" s="351">
        <v>1960</v>
      </c>
      <c r="Q40" s="258"/>
      <c r="S40" s="258"/>
    </row>
    <row r="41" spans="1:19" ht="22.5" x14ac:dyDescent="0.25">
      <c r="A41" s="200">
        <v>24</v>
      </c>
      <c r="B41" s="222" t="s">
        <v>282</v>
      </c>
      <c r="C41" s="68" t="s">
        <v>220</v>
      </c>
      <c r="D41" s="24" t="s">
        <v>17</v>
      </c>
      <c r="E41" s="74">
        <v>6</v>
      </c>
      <c r="F41" s="212">
        <v>0.01</v>
      </c>
      <c r="G41" s="325">
        <f t="shared" si="2"/>
        <v>3200</v>
      </c>
      <c r="H41" s="326">
        <f t="shared" si="3"/>
        <v>3360</v>
      </c>
      <c r="I41" s="335">
        <f t="shared" si="5"/>
        <v>1750</v>
      </c>
      <c r="J41" s="326">
        <f t="shared" si="4"/>
        <v>1840</v>
      </c>
      <c r="K41" s="335">
        <f>'Чарли в пленке Люкс'!K40</f>
        <v>1450</v>
      </c>
      <c r="L41" s="326">
        <f t="shared" si="1"/>
        <v>1520</v>
      </c>
      <c r="O41" s="351">
        <v>1750</v>
      </c>
      <c r="Q41" s="258"/>
      <c r="S41" s="258"/>
    </row>
    <row r="42" spans="1:19" x14ac:dyDescent="0.25">
      <c r="A42" s="200">
        <v>25</v>
      </c>
      <c r="B42" s="201" t="s">
        <v>118</v>
      </c>
      <c r="C42" s="66" t="s">
        <v>217</v>
      </c>
      <c r="D42" s="25" t="s">
        <v>130</v>
      </c>
      <c r="E42" s="74"/>
      <c r="F42" s="212"/>
      <c r="G42" s="325">
        <f t="shared" si="2"/>
        <v>4160</v>
      </c>
      <c r="H42" s="326">
        <f t="shared" si="3"/>
        <v>4370</v>
      </c>
      <c r="I42" s="335">
        <f t="shared" si="5"/>
        <v>2370</v>
      </c>
      <c r="J42" s="326">
        <f t="shared" si="4"/>
        <v>2490</v>
      </c>
      <c r="K42" s="335">
        <f>'Чарли в пленке Люкс'!K41</f>
        <v>1790</v>
      </c>
      <c r="L42" s="326">
        <f t="shared" si="1"/>
        <v>1880</v>
      </c>
      <c r="O42" s="351">
        <v>2370</v>
      </c>
      <c r="Q42" s="258"/>
      <c r="S42" s="258"/>
    </row>
    <row r="43" spans="1:19" ht="22.5" x14ac:dyDescent="0.25">
      <c r="A43" s="200">
        <v>26</v>
      </c>
      <c r="B43" s="204" t="s">
        <v>119</v>
      </c>
      <c r="C43" s="66" t="s">
        <v>217</v>
      </c>
      <c r="D43" s="25" t="s">
        <v>130</v>
      </c>
      <c r="E43" s="74"/>
      <c r="F43" s="212"/>
      <c r="G43" s="325">
        <f t="shared" si="2"/>
        <v>3960</v>
      </c>
      <c r="H43" s="326">
        <f t="shared" si="3"/>
        <v>4160</v>
      </c>
      <c r="I43" s="335">
        <f t="shared" si="5"/>
        <v>2170</v>
      </c>
      <c r="J43" s="326">
        <f t="shared" si="4"/>
        <v>2280</v>
      </c>
      <c r="K43" s="335">
        <f>'Чарли в пленке Люкс'!K42</f>
        <v>1790</v>
      </c>
      <c r="L43" s="326">
        <f t="shared" si="1"/>
        <v>1880</v>
      </c>
      <c r="O43" s="351">
        <v>2170</v>
      </c>
      <c r="Q43" s="258"/>
      <c r="S43" s="258"/>
    </row>
    <row r="44" spans="1:19" ht="19.5" x14ac:dyDescent="0.25">
      <c r="A44" s="200">
        <v>27</v>
      </c>
      <c r="B44" s="201" t="s">
        <v>153</v>
      </c>
      <c r="C44" s="68" t="s">
        <v>221</v>
      </c>
      <c r="D44" s="25" t="s">
        <v>169</v>
      </c>
      <c r="E44" s="74"/>
      <c r="F44" s="212"/>
      <c r="G44" s="325">
        <f t="shared" si="2"/>
        <v>4380</v>
      </c>
      <c r="H44" s="326">
        <f t="shared" si="3"/>
        <v>4600</v>
      </c>
      <c r="I44" s="335">
        <f t="shared" si="5"/>
        <v>1540</v>
      </c>
      <c r="J44" s="326">
        <f t="shared" si="4"/>
        <v>1620</v>
      </c>
      <c r="K44" s="335">
        <f>'Чарли в пленке Люкс'!K43</f>
        <v>2840</v>
      </c>
      <c r="L44" s="326">
        <f t="shared" si="1"/>
        <v>2980</v>
      </c>
      <c r="O44" s="351">
        <v>1540</v>
      </c>
      <c r="Q44" s="258"/>
      <c r="S44" s="258"/>
    </row>
    <row r="45" spans="1:19" ht="19.5" x14ac:dyDescent="0.25">
      <c r="A45" s="200">
        <v>28</v>
      </c>
      <c r="B45" s="205" t="s">
        <v>281</v>
      </c>
      <c r="C45" s="68" t="s">
        <v>222</v>
      </c>
      <c r="D45" s="24" t="s">
        <v>22</v>
      </c>
      <c r="E45" s="74">
        <v>3</v>
      </c>
      <c r="F45" s="212">
        <v>0.01</v>
      </c>
      <c r="G45" s="325">
        <f t="shared" si="2"/>
        <v>2240</v>
      </c>
      <c r="H45" s="326">
        <f t="shared" si="3"/>
        <v>2350</v>
      </c>
      <c r="I45" s="335">
        <f t="shared" si="5"/>
        <v>1010</v>
      </c>
      <c r="J45" s="326">
        <f t="shared" si="4"/>
        <v>1060</v>
      </c>
      <c r="K45" s="335">
        <f>'Чарли в пленке Люкс'!K44</f>
        <v>1230</v>
      </c>
      <c r="L45" s="326">
        <f t="shared" si="1"/>
        <v>1290</v>
      </c>
      <c r="O45" s="351">
        <v>1010</v>
      </c>
      <c r="Q45" s="258"/>
      <c r="S45" s="258"/>
    </row>
    <row r="46" spans="1:19" ht="19.5" x14ac:dyDescent="0.25">
      <c r="A46" s="200">
        <v>29</v>
      </c>
      <c r="B46" s="209" t="s">
        <v>236</v>
      </c>
      <c r="C46" s="68" t="s">
        <v>222</v>
      </c>
      <c r="D46" s="24" t="s">
        <v>246</v>
      </c>
      <c r="E46" s="74"/>
      <c r="F46" s="212"/>
      <c r="G46" s="325">
        <f t="shared" si="2"/>
        <v>2510</v>
      </c>
      <c r="H46" s="326">
        <f t="shared" si="3"/>
        <v>2640</v>
      </c>
      <c r="I46" s="335">
        <f t="shared" si="5"/>
        <v>1210</v>
      </c>
      <c r="J46" s="326">
        <f t="shared" si="4"/>
        <v>1270</v>
      </c>
      <c r="K46" s="335">
        <f>'Чарли в пленке Люкс'!K45</f>
        <v>1300</v>
      </c>
      <c r="L46" s="326">
        <f t="shared" si="1"/>
        <v>1370</v>
      </c>
      <c r="O46" s="351">
        <v>1210</v>
      </c>
      <c r="Q46" s="258"/>
      <c r="S46" s="258"/>
    </row>
    <row r="47" spans="1:19" ht="19.5" x14ac:dyDescent="0.25">
      <c r="A47" s="200">
        <v>30</v>
      </c>
      <c r="B47" s="205" t="s">
        <v>280</v>
      </c>
      <c r="C47" s="68" t="s">
        <v>221</v>
      </c>
      <c r="D47" s="24" t="s">
        <v>19</v>
      </c>
      <c r="E47" s="74">
        <v>4</v>
      </c>
      <c r="F47" s="212">
        <v>0.01</v>
      </c>
      <c r="G47" s="325">
        <f t="shared" si="2"/>
        <v>3540</v>
      </c>
      <c r="H47" s="326">
        <f t="shared" si="3"/>
        <v>3710</v>
      </c>
      <c r="I47" s="335">
        <f t="shared" si="5"/>
        <v>1260</v>
      </c>
      <c r="J47" s="326">
        <f t="shared" si="4"/>
        <v>1320</v>
      </c>
      <c r="K47" s="335">
        <f>'Чарли в пленке Люкс'!K46</f>
        <v>2280</v>
      </c>
      <c r="L47" s="326">
        <f t="shared" si="1"/>
        <v>2390</v>
      </c>
      <c r="O47" s="351">
        <v>1260</v>
      </c>
      <c r="Q47" s="258"/>
      <c r="S47" s="258"/>
    </row>
    <row r="48" spans="1:19" x14ac:dyDescent="0.25">
      <c r="A48" s="200">
        <v>31</v>
      </c>
      <c r="B48" s="201" t="s">
        <v>193</v>
      </c>
      <c r="C48" s="64" t="s">
        <v>107</v>
      </c>
      <c r="D48" s="24" t="s">
        <v>108</v>
      </c>
      <c r="E48" s="74"/>
      <c r="F48" s="212"/>
      <c r="G48" s="325">
        <f t="shared" si="2"/>
        <v>3770</v>
      </c>
      <c r="H48" s="326">
        <f t="shared" si="3"/>
        <v>3960</v>
      </c>
      <c r="I48" s="335">
        <f t="shared" si="5"/>
        <v>2210</v>
      </c>
      <c r="J48" s="326">
        <f t="shared" si="4"/>
        <v>2320</v>
      </c>
      <c r="K48" s="335">
        <f>'Чарли в пленке Люкс'!K47</f>
        <v>1560</v>
      </c>
      <c r="L48" s="326">
        <f t="shared" si="1"/>
        <v>1640</v>
      </c>
      <c r="O48" s="351">
        <v>2210</v>
      </c>
      <c r="Q48" s="258"/>
      <c r="S48" s="258"/>
    </row>
    <row r="49" spans="1:19" x14ac:dyDescent="0.25">
      <c r="A49" s="200">
        <v>32</v>
      </c>
      <c r="B49" s="238" t="s">
        <v>336</v>
      </c>
      <c r="C49" s="142" t="s">
        <v>107</v>
      </c>
      <c r="D49" s="105" t="s">
        <v>337</v>
      </c>
      <c r="E49" s="171"/>
      <c r="F49" s="215"/>
      <c r="G49" s="325">
        <f t="shared" si="2"/>
        <v>5620</v>
      </c>
      <c r="H49" s="326">
        <f t="shared" si="3"/>
        <v>5900</v>
      </c>
      <c r="I49" s="335">
        <f t="shared" si="5"/>
        <v>3830</v>
      </c>
      <c r="J49" s="326">
        <f t="shared" si="4"/>
        <v>4020</v>
      </c>
      <c r="K49" s="335">
        <f>'Чарли в пленке Люкс'!K48</f>
        <v>1790</v>
      </c>
      <c r="L49" s="326">
        <f t="shared" si="1"/>
        <v>1880</v>
      </c>
      <c r="O49" s="351">
        <v>3830</v>
      </c>
      <c r="Q49" s="258"/>
      <c r="S49" s="258"/>
    </row>
    <row r="50" spans="1:19" ht="19.5" x14ac:dyDescent="0.25">
      <c r="A50" s="200">
        <v>33</v>
      </c>
      <c r="B50" s="201" t="s">
        <v>267</v>
      </c>
      <c r="C50" s="68" t="s">
        <v>221</v>
      </c>
      <c r="D50" s="24" t="s">
        <v>277</v>
      </c>
      <c r="E50" s="74"/>
      <c r="F50" s="212"/>
      <c r="G50" s="325">
        <f t="shared" si="2"/>
        <v>3010</v>
      </c>
      <c r="H50" s="326">
        <f t="shared" si="3"/>
        <v>3160</v>
      </c>
      <c r="I50" s="335">
        <f t="shared" si="5"/>
        <v>1330</v>
      </c>
      <c r="J50" s="326">
        <f t="shared" si="4"/>
        <v>1400</v>
      </c>
      <c r="K50" s="335">
        <f>'Чарли в пленке Люкс'!K49</f>
        <v>1680</v>
      </c>
      <c r="L50" s="326">
        <f t="shared" si="1"/>
        <v>1760</v>
      </c>
      <c r="O50" s="351">
        <v>1330</v>
      </c>
      <c r="Q50" s="258"/>
      <c r="S50" s="258"/>
    </row>
    <row r="51" spans="1:19" ht="19.5" x14ac:dyDescent="0.25">
      <c r="A51" s="200">
        <v>34</v>
      </c>
      <c r="B51" s="201" t="s">
        <v>268</v>
      </c>
      <c r="C51" s="68" t="s">
        <v>221</v>
      </c>
      <c r="D51" s="24" t="s">
        <v>278</v>
      </c>
      <c r="E51" s="74"/>
      <c r="F51" s="212"/>
      <c r="G51" s="325">
        <f t="shared" si="2"/>
        <v>3760</v>
      </c>
      <c r="H51" s="326">
        <f t="shared" si="3"/>
        <v>3950</v>
      </c>
      <c r="I51" s="335">
        <f t="shared" si="5"/>
        <v>1630</v>
      </c>
      <c r="J51" s="326">
        <f t="shared" si="4"/>
        <v>1710</v>
      </c>
      <c r="K51" s="335">
        <f>'Чарли в пленке Люкс'!K50</f>
        <v>2130</v>
      </c>
      <c r="L51" s="326">
        <f t="shared" si="1"/>
        <v>2240</v>
      </c>
      <c r="O51" s="351">
        <v>1630</v>
      </c>
      <c r="Q51" s="258"/>
      <c r="S51" s="258"/>
    </row>
    <row r="52" spans="1:19" x14ac:dyDescent="0.25">
      <c r="A52" s="200">
        <v>35</v>
      </c>
      <c r="B52" s="205" t="s">
        <v>279</v>
      </c>
      <c r="C52" s="68" t="s">
        <v>219</v>
      </c>
      <c r="D52" s="24" t="s">
        <v>18</v>
      </c>
      <c r="E52" s="74">
        <v>8</v>
      </c>
      <c r="F52" s="212">
        <v>0.02</v>
      </c>
      <c r="G52" s="325">
        <f t="shared" si="2"/>
        <v>4110</v>
      </c>
      <c r="H52" s="326">
        <f t="shared" si="3"/>
        <v>4310</v>
      </c>
      <c r="I52" s="335">
        <f t="shared" si="5"/>
        <v>2450</v>
      </c>
      <c r="J52" s="326">
        <f t="shared" si="4"/>
        <v>2570</v>
      </c>
      <c r="K52" s="335">
        <f>'Чарли в пленке Люкс'!K51</f>
        <v>1660</v>
      </c>
      <c r="L52" s="326">
        <f t="shared" si="1"/>
        <v>1740</v>
      </c>
      <c r="O52" s="351">
        <v>2450</v>
      </c>
      <c r="Q52" s="258"/>
      <c r="S52" s="258"/>
    </row>
    <row r="53" spans="1:19" x14ac:dyDescent="0.25">
      <c r="A53" s="200">
        <v>36</v>
      </c>
      <c r="B53" s="201" t="s">
        <v>120</v>
      </c>
      <c r="C53" s="66" t="s">
        <v>217</v>
      </c>
      <c r="D53" s="25" t="s">
        <v>131</v>
      </c>
      <c r="E53" s="74"/>
      <c r="F53" s="212"/>
      <c r="G53" s="325">
        <f t="shared" si="2"/>
        <v>5080</v>
      </c>
      <c r="H53" s="326">
        <f t="shared" si="3"/>
        <v>5330</v>
      </c>
      <c r="I53" s="335">
        <f t="shared" si="5"/>
        <v>3000</v>
      </c>
      <c r="J53" s="326">
        <f t="shared" si="4"/>
        <v>3150</v>
      </c>
      <c r="K53" s="335">
        <f>'Чарли в пленке Люкс'!K52</f>
        <v>2080</v>
      </c>
      <c r="L53" s="326">
        <f t="shared" si="1"/>
        <v>2180</v>
      </c>
      <c r="O53" s="351">
        <v>3000</v>
      </c>
      <c r="Q53" s="258"/>
      <c r="S53" s="258"/>
    </row>
    <row r="54" spans="1:19" ht="19.5" x14ac:dyDescent="0.25">
      <c r="A54" s="200">
        <v>37</v>
      </c>
      <c r="B54" s="205" t="s">
        <v>47</v>
      </c>
      <c r="C54" s="70" t="s">
        <v>48</v>
      </c>
      <c r="D54" s="24" t="s">
        <v>49</v>
      </c>
      <c r="E54" s="74">
        <v>5</v>
      </c>
      <c r="F54" s="212">
        <v>0.01</v>
      </c>
      <c r="G54" s="325">
        <f t="shared" si="2"/>
        <v>3070</v>
      </c>
      <c r="H54" s="326">
        <f t="shared" si="3"/>
        <v>3220</v>
      </c>
      <c r="I54" s="335">
        <f t="shared" si="5"/>
        <v>1410</v>
      </c>
      <c r="J54" s="326">
        <f t="shared" si="4"/>
        <v>1480</v>
      </c>
      <c r="K54" s="335">
        <f>'Чарли в пленке Люкс'!K53</f>
        <v>1660</v>
      </c>
      <c r="L54" s="326">
        <f t="shared" si="1"/>
        <v>1740</v>
      </c>
      <c r="O54" s="351">
        <v>1410</v>
      </c>
      <c r="Q54" s="258"/>
      <c r="S54" s="258"/>
    </row>
    <row r="55" spans="1:19" x14ac:dyDescent="0.25">
      <c r="A55" s="200">
        <v>38</v>
      </c>
      <c r="B55" s="205" t="s">
        <v>44</v>
      </c>
      <c r="C55" s="70" t="s">
        <v>45</v>
      </c>
      <c r="D55" s="24" t="s">
        <v>38</v>
      </c>
      <c r="E55" s="74">
        <v>6</v>
      </c>
      <c r="F55" s="212">
        <v>0.01</v>
      </c>
      <c r="G55" s="325">
        <f t="shared" si="2"/>
        <v>3390</v>
      </c>
      <c r="H55" s="326">
        <f t="shared" si="3"/>
        <v>3560</v>
      </c>
      <c r="I55" s="335">
        <f t="shared" si="5"/>
        <v>1960</v>
      </c>
      <c r="J55" s="326">
        <f t="shared" si="4"/>
        <v>2060</v>
      </c>
      <c r="K55" s="335">
        <f>'Чарли в пленке Люкс'!K54</f>
        <v>1430</v>
      </c>
      <c r="L55" s="326">
        <f t="shared" si="1"/>
        <v>1500</v>
      </c>
      <c r="O55" s="351">
        <v>1960</v>
      </c>
      <c r="Q55" s="258"/>
      <c r="S55" s="258"/>
    </row>
    <row r="56" spans="1:19" ht="22.5" x14ac:dyDescent="0.25">
      <c r="A56" s="200">
        <v>39</v>
      </c>
      <c r="B56" s="210" t="s">
        <v>96</v>
      </c>
      <c r="C56" s="70" t="s">
        <v>97</v>
      </c>
      <c r="D56" s="24" t="s">
        <v>38</v>
      </c>
      <c r="E56" s="74">
        <v>6</v>
      </c>
      <c r="F56" s="212">
        <v>0.01</v>
      </c>
      <c r="G56" s="325">
        <f t="shared" si="2"/>
        <v>3180</v>
      </c>
      <c r="H56" s="326">
        <f t="shared" si="3"/>
        <v>3340</v>
      </c>
      <c r="I56" s="335">
        <f t="shared" si="5"/>
        <v>1750</v>
      </c>
      <c r="J56" s="326">
        <f t="shared" si="4"/>
        <v>1840</v>
      </c>
      <c r="K56" s="335">
        <f>'Чарли в пленке Люкс'!K55</f>
        <v>1430</v>
      </c>
      <c r="L56" s="326">
        <f t="shared" si="1"/>
        <v>1500</v>
      </c>
      <c r="O56" s="351">
        <v>1750</v>
      </c>
      <c r="Q56" s="258"/>
      <c r="S56" s="258"/>
    </row>
    <row r="57" spans="1:19" x14ac:dyDescent="0.25">
      <c r="A57" s="200">
        <v>40</v>
      </c>
      <c r="B57" s="210" t="s">
        <v>269</v>
      </c>
      <c r="C57" s="70" t="s">
        <v>45</v>
      </c>
      <c r="D57" s="24" t="s">
        <v>270</v>
      </c>
      <c r="E57" s="74"/>
      <c r="F57" s="212"/>
      <c r="G57" s="325">
        <f t="shared" si="2"/>
        <v>3820</v>
      </c>
      <c r="H57" s="326">
        <f t="shared" si="3"/>
        <v>4010</v>
      </c>
      <c r="I57" s="335">
        <f t="shared" si="5"/>
        <v>2210</v>
      </c>
      <c r="J57" s="326">
        <f t="shared" si="4"/>
        <v>2320</v>
      </c>
      <c r="K57" s="335">
        <f>'Чарли в пленке Люкс'!K56</f>
        <v>1610</v>
      </c>
      <c r="L57" s="326">
        <f t="shared" si="1"/>
        <v>1690</v>
      </c>
      <c r="O57" s="351">
        <v>2210</v>
      </c>
      <c r="Q57" s="258"/>
      <c r="S57" s="258"/>
    </row>
    <row r="58" spans="1:19" x14ac:dyDescent="0.25">
      <c r="A58" s="200">
        <v>41</v>
      </c>
      <c r="B58" s="205" t="s">
        <v>46</v>
      </c>
      <c r="C58" s="70" t="s">
        <v>45</v>
      </c>
      <c r="D58" s="24" t="s">
        <v>42</v>
      </c>
      <c r="E58" s="74">
        <v>8</v>
      </c>
      <c r="F58" s="212">
        <v>0.02</v>
      </c>
      <c r="G58" s="325">
        <f t="shared" si="2"/>
        <v>4040</v>
      </c>
      <c r="H58" s="326">
        <f t="shared" si="3"/>
        <v>4240</v>
      </c>
      <c r="I58" s="335">
        <f t="shared" si="5"/>
        <v>2450</v>
      </c>
      <c r="J58" s="326">
        <f t="shared" si="4"/>
        <v>2570</v>
      </c>
      <c r="K58" s="335">
        <f>'Чарли в пленке Люкс'!K57</f>
        <v>1590</v>
      </c>
      <c r="L58" s="326">
        <f t="shared" si="1"/>
        <v>1670</v>
      </c>
      <c r="O58" s="351">
        <v>2450</v>
      </c>
      <c r="Q58" s="258"/>
      <c r="S58" s="258"/>
    </row>
    <row r="59" spans="1:19" x14ac:dyDescent="0.25">
      <c r="A59" s="200">
        <v>42</v>
      </c>
      <c r="B59" s="205" t="s">
        <v>23</v>
      </c>
      <c r="C59" s="70" t="s">
        <v>24</v>
      </c>
      <c r="D59" s="24" t="s">
        <v>25</v>
      </c>
      <c r="E59" s="74">
        <v>2</v>
      </c>
      <c r="F59" s="212">
        <v>0.01</v>
      </c>
      <c r="G59" s="325">
        <f t="shared" si="2"/>
        <v>1870</v>
      </c>
      <c r="H59" s="326">
        <f t="shared" si="3"/>
        <v>1970</v>
      </c>
      <c r="I59" s="335">
        <f t="shared" si="5"/>
        <v>750</v>
      </c>
      <c r="J59" s="326">
        <f t="shared" si="4"/>
        <v>790</v>
      </c>
      <c r="K59" s="335">
        <f>'Чарли в пленке Люкс'!K58</f>
        <v>1120</v>
      </c>
      <c r="L59" s="326">
        <f t="shared" si="1"/>
        <v>1180</v>
      </c>
      <c r="O59" s="351">
        <v>750</v>
      </c>
      <c r="Q59" s="258"/>
      <c r="S59" s="258"/>
    </row>
    <row r="60" spans="1:19" ht="19.5" x14ac:dyDescent="0.25">
      <c r="A60" s="200">
        <v>43</v>
      </c>
      <c r="B60" s="205" t="s">
        <v>259</v>
      </c>
      <c r="C60" s="70" t="s">
        <v>114</v>
      </c>
      <c r="D60" s="24" t="s">
        <v>100</v>
      </c>
      <c r="E60" s="74">
        <v>2</v>
      </c>
      <c r="F60" s="212">
        <v>0.01</v>
      </c>
      <c r="G60" s="325">
        <f t="shared" si="2"/>
        <v>1830</v>
      </c>
      <c r="H60" s="326">
        <f t="shared" si="3"/>
        <v>1920</v>
      </c>
      <c r="I60" s="335">
        <f t="shared" si="5"/>
        <v>750</v>
      </c>
      <c r="J60" s="326">
        <f t="shared" si="4"/>
        <v>790</v>
      </c>
      <c r="K60" s="335">
        <f>'Чарли в пленке Люкс'!K59</f>
        <v>1080</v>
      </c>
      <c r="L60" s="326">
        <f t="shared" si="1"/>
        <v>1130</v>
      </c>
      <c r="O60" s="351">
        <v>750</v>
      </c>
      <c r="Q60" s="258"/>
      <c r="S60" s="258"/>
    </row>
    <row r="61" spans="1:19" x14ac:dyDescent="0.25">
      <c r="A61" s="200">
        <v>44</v>
      </c>
      <c r="B61" s="205" t="s">
        <v>26</v>
      </c>
      <c r="C61" s="70" t="s">
        <v>24</v>
      </c>
      <c r="D61" s="24" t="s">
        <v>27</v>
      </c>
      <c r="E61" s="74">
        <v>3</v>
      </c>
      <c r="F61" s="212">
        <v>0.01</v>
      </c>
      <c r="G61" s="325">
        <f t="shared" si="2"/>
        <v>2280</v>
      </c>
      <c r="H61" s="326">
        <f t="shared" si="3"/>
        <v>2390</v>
      </c>
      <c r="I61" s="335">
        <f t="shared" si="5"/>
        <v>1000</v>
      </c>
      <c r="J61" s="326">
        <f t="shared" si="4"/>
        <v>1050</v>
      </c>
      <c r="K61" s="335">
        <f>'Чарли в пленке Люкс'!K60</f>
        <v>1280</v>
      </c>
      <c r="L61" s="326">
        <f t="shared" si="1"/>
        <v>1340</v>
      </c>
      <c r="O61" s="351">
        <v>1000</v>
      </c>
      <c r="Q61" s="258"/>
      <c r="S61" s="258"/>
    </row>
    <row r="62" spans="1:19" x14ac:dyDescent="0.25">
      <c r="A62" s="200">
        <v>45</v>
      </c>
      <c r="B62" s="205" t="s">
        <v>52</v>
      </c>
      <c r="C62" s="70" t="s">
        <v>53</v>
      </c>
      <c r="D62" s="24" t="s">
        <v>54</v>
      </c>
      <c r="E62" s="74">
        <v>4</v>
      </c>
      <c r="F62" s="212">
        <v>0.01</v>
      </c>
      <c r="G62" s="325">
        <f t="shared" si="2"/>
        <v>2710</v>
      </c>
      <c r="H62" s="326">
        <f t="shared" si="3"/>
        <v>2840</v>
      </c>
      <c r="I62" s="335">
        <f t="shared" si="5"/>
        <v>1250</v>
      </c>
      <c r="J62" s="326">
        <f t="shared" si="4"/>
        <v>1310</v>
      </c>
      <c r="K62" s="335">
        <f>'Чарли в пленке Люкс'!K61</f>
        <v>1460</v>
      </c>
      <c r="L62" s="326">
        <f t="shared" si="1"/>
        <v>1530</v>
      </c>
      <c r="O62" s="351">
        <v>1250</v>
      </c>
      <c r="Q62" s="258"/>
      <c r="S62" s="258"/>
    </row>
    <row r="63" spans="1:19" x14ac:dyDescent="0.25">
      <c r="A63" s="200">
        <v>46</v>
      </c>
      <c r="B63" s="205" t="s">
        <v>271</v>
      </c>
      <c r="C63" s="70" t="s">
        <v>24</v>
      </c>
      <c r="D63" s="24" t="s">
        <v>272</v>
      </c>
      <c r="E63" s="74"/>
      <c r="F63" s="212"/>
      <c r="G63" s="325">
        <f t="shared" si="2"/>
        <v>2490</v>
      </c>
      <c r="H63" s="326">
        <f t="shared" si="3"/>
        <v>2620</v>
      </c>
      <c r="I63" s="335">
        <f t="shared" si="5"/>
        <v>1120</v>
      </c>
      <c r="J63" s="326">
        <f t="shared" si="4"/>
        <v>1180</v>
      </c>
      <c r="K63" s="335">
        <f>'Чарли в пленке Люкс'!K62</f>
        <v>1370</v>
      </c>
      <c r="L63" s="326">
        <f t="shared" si="1"/>
        <v>1440</v>
      </c>
      <c r="O63" s="351">
        <v>1120</v>
      </c>
      <c r="Q63" s="258"/>
      <c r="S63" s="258"/>
    </row>
    <row r="64" spans="1:19" x14ac:dyDescent="0.25">
      <c r="A64" s="200">
        <v>47</v>
      </c>
      <c r="B64" s="205" t="s">
        <v>28</v>
      </c>
      <c r="C64" s="70" t="s">
        <v>24</v>
      </c>
      <c r="D64" s="24" t="s">
        <v>29</v>
      </c>
      <c r="E64" s="74">
        <v>4</v>
      </c>
      <c r="F64" s="212">
        <v>0.01</v>
      </c>
      <c r="G64" s="325">
        <f t="shared" si="2"/>
        <v>2660</v>
      </c>
      <c r="H64" s="326">
        <f t="shared" si="3"/>
        <v>2790</v>
      </c>
      <c r="I64" s="335">
        <f t="shared" ref="I64:I106" si="6">ROUND(O64*(1+ОбщаяНаценка/100),-1)</f>
        <v>1250</v>
      </c>
      <c r="J64" s="326">
        <f t="shared" si="4"/>
        <v>1310</v>
      </c>
      <c r="K64" s="335">
        <f>'Чарли в пленке Люкс'!K63</f>
        <v>1410</v>
      </c>
      <c r="L64" s="326">
        <f t="shared" si="1"/>
        <v>1480</v>
      </c>
      <c r="O64" s="351">
        <v>1250</v>
      </c>
      <c r="Q64" s="258"/>
      <c r="S64" s="258"/>
    </row>
    <row r="65" spans="1:21" ht="19.5" x14ac:dyDescent="0.25">
      <c r="A65" s="200">
        <v>48</v>
      </c>
      <c r="B65" s="205" t="s">
        <v>86</v>
      </c>
      <c r="C65" s="70" t="s">
        <v>87</v>
      </c>
      <c r="D65" s="38" t="s">
        <v>29</v>
      </c>
      <c r="E65" s="74">
        <v>4</v>
      </c>
      <c r="F65" s="212">
        <v>0.01</v>
      </c>
      <c r="G65" s="325">
        <f t="shared" si="2"/>
        <v>3850</v>
      </c>
      <c r="H65" s="326">
        <f t="shared" si="3"/>
        <v>4040</v>
      </c>
      <c r="I65" s="335">
        <f t="shared" si="6"/>
        <v>1480</v>
      </c>
      <c r="J65" s="326">
        <f t="shared" ref="J65:J120" si="7">ROUND(I65*1.05,-1)</f>
        <v>1550</v>
      </c>
      <c r="K65" s="335">
        <f>'Чарли в пленке Люкс'!K64</f>
        <v>2370</v>
      </c>
      <c r="L65" s="326">
        <f t="shared" si="1"/>
        <v>2490</v>
      </c>
      <c r="O65" s="351">
        <v>1480</v>
      </c>
      <c r="Q65" s="258"/>
      <c r="S65" s="258"/>
    </row>
    <row r="66" spans="1:21" s="380" customFormat="1" ht="19.5" x14ac:dyDescent="0.25">
      <c r="A66" s="403">
        <v>49</v>
      </c>
      <c r="B66" s="373" t="s">
        <v>368</v>
      </c>
      <c r="C66" s="374" t="s">
        <v>87</v>
      </c>
      <c r="D66" s="404" t="s">
        <v>29</v>
      </c>
      <c r="E66" s="376">
        <v>4</v>
      </c>
      <c r="F66" s="405">
        <v>0.01</v>
      </c>
      <c r="G66" s="325">
        <f t="shared" si="2"/>
        <v>9040</v>
      </c>
      <c r="H66" s="407">
        <f t="shared" si="3"/>
        <v>9490</v>
      </c>
      <c r="I66" s="406">
        <f t="shared" ref="I66" si="8">ROUND(O66*(1+ОбщаяНаценка/100),-1)</f>
        <v>1480</v>
      </c>
      <c r="J66" s="407">
        <f t="shared" ref="J66" si="9">ROUND(I66*1.05,-1)</f>
        <v>1550</v>
      </c>
      <c r="K66" s="406">
        <f>'Чарли в пленке Люкс'!K65</f>
        <v>7560</v>
      </c>
      <c r="L66" s="326">
        <f t="shared" si="1"/>
        <v>7940</v>
      </c>
      <c r="M66" s="379" t="s">
        <v>379</v>
      </c>
      <c r="O66" s="380">
        <v>1480</v>
      </c>
      <c r="Q66" s="381"/>
      <c r="R66" s="382"/>
      <c r="S66" s="381"/>
      <c r="T66" s="382"/>
      <c r="U66" s="382"/>
    </row>
    <row r="67" spans="1:21" s="380" customFormat="1" ht="19.5" x14ac:dyDescent="0.25">
      <c r="A67" s="403">
        <v>50</v>
      </c>
      <c r="B67" s="373" t="s">
        <v>30</v>
      </c>
      <c r="C67" s="374" t="s">
        <v>31</v>
      </c>
      <c r="D67" s="408" t="s">
        <v>29</v>
      </c>
      <c r="E67" s="376">
        <v>4</v>
      </c>
      <c r="F67" s="405">
        <v>0.01</v>
      </c>
      <c r="G67" s="325">
        <f t="shared" si="2"/>
        <v>4330</v>
      </c>
      <c r="H67" s="407">
        <f t="shared" si="3"/>
        <v>4550</v>
      </c>
      <c r="I67" s="406">
        <f t="shared" si="6"/>
        <v>1720</v>
      </c>
      <c r="J67" s="407">
        <f t="shared" si="7"/>
        <v>1810</v>
      </c>
      <c r="K67" s="406">
        <f>'Чарли в пленке Люкс'!K66</f>
        <v>2610</v>
      </c>
      <c r="L67" s="326">
        <f t="shared" si="1"/>
        <v>2740</v>
      </c>
      <c r="O67" s="380">
        <v>1720</v>
      </c>
      <c r="Q67" s="381"/>
      <c r="R67" s="382"/>
      <c r="S67" s="381"/>
      <c r="T67" s="382"/>
      <c r="U67" s="382"/>
    </row>
    <row r="68" spans="1:21" s="380" customFormat="1" ht="19.5" x14ac:dyDescent="0.25">
      <c r="A68" s="403">
        <v>51</v>
      </c>
      <c r="B68" s="373" t="s">
        <v>369</v>
      </c>
      <c r="C68" s="374" t="s">
        <v>31</v>
      </c>
      <c r="D68" s="408" t="s">
        <v>29</v>
      </c>
      <c r="E68" s="376">
        <v>4</v>
      </c>
      <c r="F68" s="405">
        <v>0.01</v>
      </c>
      <c r="G68" s="325">
        <f t="shared" si="2"/>
        <v>11010</v>
      </c>
      <c r="H68" s="407">
        <f t="shared" si="3"/>
        <v>11560</v>
      </c>
      <c r="I68" s="406">
        <f t="shared" ref="I68" si="10">ROUND(O68*(1+ОбщаяНаценка/100),-1)</f>
        <v>1720</v>
      </c>
      <c r="J68" s="407">
        <f t="shared" ref="J68" si="11">ROUND(I68*1.05,-1)</f>
        <v>1810</v>
      </c>
      <c r="K68" s="406">
        <f>'Чарли в пленке Люкс'!K67</f>
        <v>9290</v>
      </c>
      <c r="L68" s="326">
        <f t="shared" si="1"/>
        <v>9750</v>
      </c>
      <c r="M68" s="379" t="s">
        <v>379</v>
      </c>
      <c r="O68" s="380">
        <v>1720</v>
      </c>
      <c r="Q68" s="381"/>
      <c r="R68" s="382"/>
      <c r="S68" s="381"/>
      <c r="T68" s="382"/>
      <c r="U68" s="382"/>
    </row>
    <row r="69" spans="1:21" s="380" customFormat="1" ht="19.5" x14ac:dyDescent="0.25">
      <c r="A69" s="403">
        <v>52</v>
      </c>
      <c r="B69" s="373" t="s">
        <v>32</v>
      </c>
      <c r="C69" s="374" t="s">
        <v>33</v>
      </c>
      <c r="D69" s="404" t="s">
        <v>29</v>
      </c>
      <c r="E69" s="376">
        <v>4</v>
      </c>
      <c r="F69" s="405">
        <v>0.01</v>
      </c>
      <c r="G69" s="325">
        <f t="shared" si="2"/>
        <v>3550</v>
      </c>
      <c r="H69" s="407">
        <f t="shared" si="3"/>
        <v>3730</v>
      </c>
      <c r="I69" s="406">
        <f t="shared" si="6"/>
        <v>1730</v>
      </c>
      <c r="J69" s="407">
        <f t="shared" si="7"/>
        <v>1820</v>
      </c>
      <c r="K69" s="406">
        <f>'Чарли в пленке Люкс'!K68</f>
        <v>1820</v>
      </c>
      <c r="L69" s="326">
        <f t="shared" si="1"/>
        <v>1910</v>
      </c>
      <c r="O69" s="380">
        <v>1730</v>
      </c>
      <c r="Q69" s="381"/>
      <c r="R69" s="382"/>
      <c r="S69" s="381"/>
      <c r="T69" s="382"/>
      <c r="U69" s="382"/>
    </row>
    <row r="70" spans="1:21" s="380" customFormat="1" ht="19.5" x14ac:dyDescent="0.25">
      <c r="A70" s="403">
        <v>53</v>
      </c>
      <c r="B70" s="373" t="s">
        <v>370</v>
      </c>
      <c r="C70" s="374" t="s">
        <v>33</v>
      </c>
      <c r="D70" s="404" t="s">
        <v>29</v>
      </c>
      <c r="E70" s="376">
        <v>4</v>
      </c>
      <c r="F70" s="405">
        <v>0.01</v>
      </c>
      <c r="G70" s="325">
        <f t="shared" si="2"/>
        <v>5580</v>
      </c>
      <c r="H70" s="407">
        <f t="shared" si="3"/>
        <v>5860</v>
      </c>
      <c r="I70" s="406">
        <f t="shared" ref="I70" si="12">ROUND(O70*(1+ОбщаяНаценка/100),-1)</f>
        <v>1730</v>
      </c>
      <c r="J70" s="407">
        <f t="shared" ref="J70" si="13">ROUND(I70*1.05,-1)</f>
        <v>1820</v>
      </c>
      <c r="K70" s="406">
        <f>'Чарли в пленке Люкс'!K69</f>
        <v>3850</v>
      </c>
      <c r="L70" s="326">
        <f t="shared" si="1"/>
        <v>4040</v>
      </c>
      <c r="M70" s="379" t="s">
        <v>380</v>
      </c>
      <c r="O70" s="380">
        <v>1730</v>
      </c>
      <c r="Q70" s="381"/>
      <c r="R70" s="382"/>
      <c r="S70" s="381"/>
      <c r="T70" s="382"/>
      <c r="U70" s="382"/>
    </row>
    <row r="71" spans="1:21" s="380" customFormat="1" x14ac:dyDescent="0.25">
      <c r="A71" s="403">
        <v>54</v>
      </c>
      <c r="B71" s="373" t="s">
        <v>229</v>
      </c>
      <c r="C71" s="374" t="s">
        <v>24</v>
      </c>
      <c r="D71" s="404" t="s">
        <v>230</v>
      </c>
      <c r="E71" s="376"/>
      <c r="F71" s="405"/>
      <c r="G71" s="325">
        <f t="shared" si="2"/>
        <v>2890</v>
      </c>
      <c r="H71" s="407">
        <f t="shared" si="3"/>
        <v>3040</v>
      </c>
      <c r="I71" s="406">
        <f t="shared" si="6"/>
        <v>1380</v>
      </c>
      <c r="J71" s="407">
        <f t="shared" si="7"/>
        <v>1450</v>
      </c>
      <c r="K71" s="406">
        <f>'Чарли в пленке Люкс'!K70</f>
        <v>1510</v>
      </c>
      <c r="L71" s="326">
        <f t="shared" si="1"/>
        <v>1590</v>
      </c>
      <c r="O71" s="380">
        <v>1380</v>
      </c>
      <c r="Q71" s="381"/>
      <c r="R71" s="382"/>
      <c r="S71" s="381"/>
      <c r="T71" s="382"/>
      <c r="U71" s="382"/>
    </row>
    <row r="72" spans="1:21" s="380" customFormat="1" ht="19.5" x14ac:dyDescent="0.25">
      <c r="A72" s="403">
        <v>55</v>
      </c>
      <c r="B72" s="373" t="s">
        <v>273</v>
      </c>
      <c r="C72" s="374" t="s">
        <v>51</v>
      </c>
      <c r="D72" s="408" t="s">
        <v>230</v>
      </c>
      <c r="E72" s="376"/>
      <c r="F72" s="405"/>
      <c r="G72" s="325">
        <f t="shared" si="2"/>
        <v>2090</v>
      </c>
      <c r="H72" s="407">
        <f t="shared" si="3"/>
        <v>2190</v>
      </c>
      <c r="I72" s="406">
        <f t="shared" si="6"/>
        <v>440</v>
      </c>
      <c r="J72" s="407">
        <f t="shared" si="7"/>
        <v>460</v>
      </c>
      <c r="K72" s="406">
        <f>'Чарли в пленке Люкс'!K71</f>
        <v>1650</v>
      </c>
      <c r="L72" s="326">
        <f t="shared" si="1"/>
        <v>1730</v>
      </c>
      <c r="O72" s="380">
        <v>440</v>
      </c>
      <c r="Q72" s="381"/>
      <c r="R72" s="382"/>
      <c r="S72" s="381"/>
      <c r="T72" s="382"/>
      <c r="U72" s="382"/>
    </row>
    <row r="73" spans="1:21" s="380" customFormat="1" x14ac:dyDescent="0.25">
      <c r="A73" s="403">
        <v>56</v>
      </c>
      <c r="B73" s="373" t="s">
        <v>34</v>
      </c>
      <c r="C73" s="374" t="s">
        <v>24</v>
      </c>
      <c r="D73" s="404" t="s">
        <v>35</v>
      </c>
      <c r="E73" s="376">
        <v>5</v>
      </c>
      <c r="F73" s="405">
        <v>0.01</v>
      </c>
      <c r="G73" s="325">
        <f t="shared" si="2"/>
        <v>2980</v>
      </c>
      <c r="H73" s="407">
        <f t="shared" si="3"/>
        <v>3130</v>
      </c>
      <c r="I73" s="406">
        <f t="shared" si="6"/>
        <v>1500</v>
      </c>
      <c r="J73" s="407">
        <f t="shared" si="7"/>
        <v>1580</v>
      </c>
      <c r="K73" s="406">
        <f>'Чарли в пленке Люкс'!K72</f>
        <v>1480</v>
      </c>
      <c r="L73" s="326">
        <f t="shared" si="1"/>
        <v>1550</v>
      </c>
      <c r="O73" s="380">
        <v>1500</v>
      </c>
      <c r="Q73" s="381"/>
      <c r="R73" s="382"/>
      <c r="S73" s="381"/>
      <c r="T73" s="382"/>
      <c r="U73" s="382"/>
    </row>
    <row r="74" spans="1:21" s="380" customFormat="1" ht="19.5" x14ac:dyDescent="0.25">
      <c r="A74" s="403">
        <v>57</v>
      </c>
      <c r="B74" s="373" t="s">
        <v>36</v>
      </c>
      <c r="C74" s="374" t="s">
        <v>31</v>
      </c>
      <c r="D74" s="404" t="s">
        <v>35</v>
      </c>
      <c r="E74" s="376">
        <v>5</v>
      </c>
      <c r="F74" s="405">
        <v>0.01</v>
      </c>
      <c r="G74" s="325">
        <f t="shared" si="2"/>
        <v>4780</v>
      </c>
      <c r="H74" s="407">
        <f t="shared" si="3"/>
        <v>5020</v>
      </c>
      <c r="I74" s="406">
        <f t="shared" si="6"/>
        <v>1950</v>
      </c>
      <c r="J74" s="407">
        <f t="shared" si="7"/>
        <v>2050</v>
      </c>
      <c r="K74" s="406">
        <f>'Чарли в пленке Люкс'!K73</f>
        <v>2830</v>
      </c>
      <c r="L74" s="326">
        <f t="shared" si="1"/>
        <v>2970</v>
      </c>
      <c r="O74" s="380">
        <v>1950</v>
      </c>
      <c r="Q74" s="381"/>
      <c r="R74" s="382"/>
      <c r="S74" s="381"/>
      <c r="T74" s="382"/>
      <c r="U74" s="382"/>
    </row>
    <row r="75" spans="1:21" s="380" customFormat="1" ht="19.5" x14ac:dyDescent="0.25">
      <c r="A75" s="403">
        <v>58</v>
      </c>
      <c r="B75" s="373" t="s">
        <v>371</v>
      </c>
      <c r="C75" s="374" t="s">
        <v>31</v>
      </c>
      <c r="D75" s="404" t="s">
        <v>35</v>
      </c>
      <c r="E75" s="376">
        <v>5</v>
      </c>
      <c r="F75" s="405">
        <v>0.01</v>
      </c>
      <c r="G75" s="325">
        <f t="shared" si="2"/>
        <v>11480</v>
      </c>
      <c r="H75" s="407">
        <f t="shared" si="3"/>
        <v>12060</v>
      </c>
      <c r="I75" s="406">
        <f t="shared" ref="I75" si="14">ROUND(O75*(1+ОбщаяНаценка/100),-1)</f>
        <v>1950</v>
      </c>
      <c r="J75" s="407">
        <f t="shared" ref="J75" si="15">ROUND(I75*1.05,-1)</f>
        <v>2050</v>
      </c>
      <c r="K75" s="406">
        <f>'Чарли в пленке Люкс'!K74</f>
        <v>9530</v>
      </c>
      <c r="L75" s="326">
        <f t="shared" si="1"/>
        <v>10010</v>
      </c>
      <c r="M75" s="379" t="s">
        <v>379</v>
      </c>
      <c r="O75" s="380">
        <v>1950</v>
      </c>
      <c r="Q75" s="381"/>
      <c r="R75" s="382"/>
      <c r="S75" s="381"/>
      <c r="T75" s="382"/>
      <c r="U75" s="382"/>
    </row>
    <row r="76" spans="1:21" s="380" customFormat="1" x14ac:dyDescent="0.25">
      <c r="A76" s="403">
        <v>59</v>
      </c>
      <c r="B76" s="373" t="s">
        <v>37</v>
      </c>
      <c r="C76" s="374" t="s">
        <v>24</v>
      </c>
      <c r="D76" s="404" t="s">
        <v>38</v>
      </c>
      <c r="E76" s="376">
        <v>6</v>
      </c>
      <c r="F76" s="405">
        <v>0.01</v>
      </c>
      <c r="G76" s="325">
        <f t="shared" si="2"/>
        <v>3730</v>
      </c>
      <c r="H76" s="407">
        <f t="shared" si="3"/>
        <v>3920</v>
      </c>
      <c r="I76" s="406">
        <f t="shared" si="6"/>
        <v>1960</v>
      </c>
      <c r="J76" s="407">
        <f t="shared" si="7"/>
        <v>2060</v>
      </c>
      <c r="K76" s="406">
        <f>'Чарли в пленке Люкс'!K75</f>
        <v>1770</v>
      </c>
      <c r="L76" s="326">
        <f t="shared" si="1"/>
        <v>1860</v>
      </c>
      <c r="O76" s="380">
        <v>1960</v>
      </c>
      <c r="Q76" s="381"/>
      <c r="R76" s="382"/>
      <c r="S76" s="381"/>
      <c r="T76" s="382"/>
      <c r="U76" s="382"/>
    </row>
    <row r="77" spans="1:21" s="380" customFormat="1" ht="22.5" x14ac:dyDescent="0.25">
      <c r="A77" s="403">
        <v>60</v>
      </c>
      <c r="B77" s="384" t="s">
        <v>90</v>
      </c>
      <c r="C77" s="374" t="s">
        <v>89</v>
      </c>
      <c r="D77" s="404" t="s">
        <v>38</v>
      </c>
      <c r="E77" s="376">
        <v>6</v>
      </c>
      <c r="F77" s="405">
        <v>0.01</v>
      </c>
      <c r="G77" s="325">
        <f t="shared" si="2"/>
        <v>3520</v>
      </c>
      <c r="H77" s="407">
        <f t="shared" si="3"/>
        <v>3700</v>
      </c>
      <c r="I77" s="406">
        <f t="shared" si="6"/>
        <v>1750</v>
      </c>
      <c r="J77" s="407">
        <f t="shared" si="7"/>
        <v>1840</v>
      </c>
      <c r="K77" s="406">
        <f>'Чарли в пленке Люкс'!K76</f>
        <v>1770</v>
      </c>
      <c r="L77" s="326">
        <f t="shared" si="1"/>
        <v>1860</v>
      </c>
      <c r="O77" s="380">
        <v>1750</v>
      </c>
      <c r="Q77" s="381"/>
      <c r="R77" s="382"/>
      <c r="S77" s="381"/>
      <c r="T77" s="382"/>
      <c r="U77" s="382"/>
    </row>
    <row r="78" spans="1:21" s="380" customFormat="1" ht="19.5" x14ac:dyDescent="0.25">
      <c r="A78" s="403">
        <v>61</v>
      </c>
      <c r="B78" s="373" t="s">
        <v>50</v>
      </c>
      <c r="C78" s="374" t="s">
        <v>51</v>
      </c>
      <c r="D78" s="408" t="s">
        <v>38</v>
      </c>
      <c r="E78" s="376">
        <v>6</v>
      </c>
      <c r="F78" s="405">
        <v>0.01</v>
      </c>
      <c r="G78" s="325">
        <f t="shared" si="2"/>
        <v>2320</v>
      </c>
      <c r="H78" s="407">
        <f t="shared" si="3"/>
        <v>2440</v>
      </c>
      <c r="I78" s="406">
        <f t="shared" si="6"/>
        <v>500</v>
      </c>
      <c r="J78" s="407">
        <f t="shared" si="7"/>
        <v>530</v>
      </c>
      <c r="K78" s="406">
        <f>'Чарли в пленке Люкс'!K77</f>
        <v>1820</v>
      </c>
      <c r="L78" s="326">
        <f t="shared" si="1"/>
        <v>1910</v>
      </c>
      <c r="O78" s="380">
        <v>500</v>
      </c>
      <c r="Q78" s="381"/>
      <c r="R78" s="382"/>
      <c r="S78" s="381"/>
      <c r="T78" s="382"/>
      <c r="U78" s="382"/>
    </row>
    <row r="79" spans="1:21" s="380" customFormat="1" ht="19.5" x14ac:dyDescent="0.25">
      <c r="A79" s="403">
        <v>62</v>
      </c>
      <c r="B79" s="373" t="s">
        <v>88</v>
      </c>
      <c r="C79" s="374" t="s">
        <v>87</v>
      </c>
      <c r="D79" s="404" t="s">
        <v>38</v>
      </c>
      <c r="E79" s="376">
        <v>6</v>
      </c>
      <c r="F79" s="405">
        <v>0.01</v>
      </c>
      <c r="G79" s="325">
        <f t="shared" si="2"/>
        <v>4770</v>
      </c>
      <c r="H79" s="407">
        <f t="shared" si="3"/>
        <v>5010</v>
      </c>
      <c r="I79" s="406">
        <f t="shared" si="6"/>
        <v>1970</v>
      </c>
      <c r="J79" s="407">
        <f t="shared" si="7"/>
        <v>2070</v>
      </c>
      <c r="K79" s="406">
        <f>'Чарли в пленке Люкс'!K78</f>
        <v>2800</v>
      </c>
      <c r="L79" s="326">
        <f t="shared" si="1"/>
        <v>2940</v>
      </c>
      <c r="O79" s="380">
        <v>1970</v>
      </c>
      <c r="Q79" s="381"/>
      <c r="R79" s="382"/>
      <c r="S79" s="381"/>
      <c r="T79" s="382"/>
      <c r="U79" s="382"/>
    </row>
    <row r="80" spans="1:21" s="380" customFormat="1" ht="19.5" x14ac:dyDescent="0.25">
      <c r="A80" s="403">
        <v>63</v>
      </c>
      <c r="B80" s="373" t="s">
        <v>372</v>
      </c>
      <c r="C80" s="374" t="s">
        <v>87</v>
      </c>
      <c r="D80" s="404" t="s">
        <v>38</v>
      </c>
      <c r="E80" s="376">
        <v>6</v>
      </c>
      <c r="F80" s="405">
        <v>0.01</v>
      </c>
      <c r="G80" s="325">
        <f t="shared" si="2"/>
        <v>9960</v>
      </c>
      <c r="H80" s="407">
        <f t="shared" si="3"/>
        <v>10460</v>
      </c>
      <c r="I80" s="406">
        <f t="shared" ref="I80" si="16">ROUND(O80*(1+ОбщаяНаценка/100),-1)</f>
        <v>1970</v>
      </c>
      <c r="J80" s="407">
        <f t="shared" ref="J80" si="17">ROUND(I80*1.05,-1)</f>
        <v>2070</v>
      </c>
      <c r="K80" s="406">
        <f>'Чарли в пленке Люкс'!K79</f>
        <v>7990</v>
      </c>
      <c r="L80" s="326">
        <f t="shared" si="1"/>
        <v>8390</v>
      </c>
      <c r="M80" s="379" t="s">
        <v>379</v>
      </c>
      <c r="O80" s="380">
        <v>1970</v>
      </c>
      <c r="Q80" s="381"/>
      <c r="R80" s="382"/>
      <c r="S80" s="381"/>
      <c r="T80" s="382"/>
      <c r="U80" s="382"/>
    </row>
    <row r="81" spans="1:21" s="380" customFormat="1" ht="19.5" x14ac:dyDescent="0.25">
      <c r="A81" s="403">
        <v>64</v>
      </c>
      <c r="B81" s="373" t="s">
        <v>39</v>
      </c>
      <c r="C81" s="374" t="s">
        <v>31</v>
      </c>
      <c r="D81" s="404" t="s">
        <v>38</v>
      </c>
      <c r="E81" s="376">
        <v>6</v>
      </c>
      <c r="F81" s="405">
        <v>0.01</v>
      </c>
      <c r="G81" s="325">
        <f t="shared" si="2"/>
        <v>5260</v>
      </c>
      <c r="H81" s="407">
        <f t="shared" si="3"/>
        <v>5520</v>
      </c>
      <c r="I81" s="406">
        <f t="shared" si="6"/>
        <v>2200</v>
      </c>
      <c r="J81" s="407">
        <f t="shared" si="7"/>
        <v>2310</v>
      </c>
      <c r="K81" s="406">
        <f>'Чарли в пленке Люкс'!K80</f>
        <v>3060</v>
      </c>
      <c r="L81" s="326">
        <f t="shared" si="1"/>
        <v>3210</v>
      </c>
      <c r="M81" s="379"/>
      <c r="O81" s="380">
        <v>2200</v>
      </c>
      <c r="Q81" s="381"/>
      <c r="R81" s="382"/>
      <c r="S81" s="381"/>
      <c r="T81" s="382"/>
      <c r="U81" s="382"/>
    </row>
    <row r="82" spans="1:21" s="380" customFormat="1" ht="19.5" x14ac:dyDescent="0.25">
      <c r="A82" s="403">
        <v>65</v>
      </c>
      <c r="B82" s="373" t="s">
        <v>373</v>
      </c>
      <c r="C82" s="374" t="s">
        <v>31</v>
      </c>
      <c r="D82" s="404" t="s">
        <v>38</v>
      </c>
      <c r="E82" s="376">
        <v>6</v>
      </c>
      <c r="F82" s="405">
        <v>0.01</v>
      </c>
      <c r="G82" s="325">
        <f t="shared" si="2"/>
        <v>11980</v>
      </c>
      <c r="H82" s="407">
        <f t="shared" si="3"/>
        <v>12580</v>
      </c>
      <c r="I82" s="406">
        <f t="shared" ref="I82" si="18">ROUND(O82*(1+ОбщаяНаценка/100),-1)</f>
        <v>2200</v>
      </c>
      <c r="J82" s="407">
        <f t="shared" ref="J82" si="19">ROUND(I82*1.05,-1)</f>
        <v>2310</v>
      </c>
      <c r="K82" s="406">
        <f>'Чарли в пленке Люкс'!K81</f>
        <v>9780</v>
      </c>
      <c r="L82" s="326">
        <f t="shared" ref="L82:L120" si="20">ROUND(K82*1.05,-1)</f>
        <v>10270</v>
      </c>
      <c r="M82" s="379" t="s">
        <v>379</v>
      </c>
      <c r="O82" s="380">
        <v>2200</v>
      </c>
      <c r="Q82" s="381"/>
      <c r="R82" s="382"/>
      <c r="S82" s="381"/>
      <c r="T82" s="382"/>
      <c r="U82" s="382"/>
    </row>
    <row r="83" spans="1:21" s="380" customFormat="1" ht="19.5" x14ac:dyDescent="0.25">
      <c r="A83" s="403">
        <v>66</v>
      </c>
      <c r="B83" s="373" t="s">
        <v>40</v>
      </c>
      <c r="C83" s="374" t="s">
        <v>33</v>
      </c>
      <c r="D83" s="404" t="s">
        <v>38</v>
      </c>
      <c r="E83" s="376">
        <v>6</v>
      </c>
      <c r="F83" s="405">
        <v>0.01</v>
      </c>
      <c r="G83" s="325">
        <f t="shared" ref="G83:G120" si="21">I83+K83</f>
        <v>4500</v>
      </c>
      <c r="H83" s="407">
        <f t="shared" ref="H83:H120" si="22">J83+L83</f>
        <v>4720</v>
      </c>
      <c r="I83" s="406">
        <f t="shared" si="6"/>
        <v>2230</v>
      </c>
      <c r="J83" s="407">
        <f t="shared" si="7"/>
        <v>2340</v>
      </c>
      <c r="K83" s="406">
        <f>'Чарли в пленке Люкс'!K82</f>
        <v>2270</v>
      </c>
      <c r="L83" s="326">
        <f t="shared" si="20"/>
        <v>2380</v>
      </c>
      <c r="O83" s="380">
        <v>2230</v>
      </c>
      <c r="Q83" s="381"/>
      <c r="R83" s="382"/>
      <c r="S83" s="381"/>
      <c r="T83" s="382"/>
      <c r="U83" s="382"/>
    </row>
    <row r="84" spans="1:21" s="380" customFormat="1" ht="19.5" x14ac:dyDescent="0.25">
      <c r="A84" s="403">
        <v>67</v>
      </c>
      <c r="B84" s="373" t="s">
        <v>374</v>
      </c>
      <c r="C84" s="374" t="s">
        <v>33</v>
      </c>
      <c r="D84" s="404" t="s">
        <v>38</v>
      </c>
      <c r="E84" s="376">
        <v>6</v>
      </c>
      <c r="F84" s="405">
        <v>0.01</v>
      </c>
      <c r="G84" s="325">
        <f t="shared" si="21"/>
        <v>6540</v>
      </c>
      <c r="H84" s="407">
        <f t="shared" si="22"/>
        <v>6870</v>
      </c>
      <c r="I84" s="406">
        <f t="shared" ref="I84" si="23">ROUND(O84*(1+ОбщаяНаценка/100),-1)</f>
        <v>2230</v>
      </c>
      <c r="J84" s="407">
        <f t="shared" ref="J84" si="24">ROUND(I84*1.05,-1)</f>
        <v>2340</v>
      </c>
      <c r="K84" s="406">
        <f>'Чарли в пленке Люкс'!K83</f>
        <v>4310</v>
      </c>
      <c r="L84" s="326">
        <f t="shared" si="20"/>
        <v>4530</v>
      </c>
      <c r="M84" s="379" t="s">
        <v>381</v>
      </c>
      <c r="O84" s="380">
        <v>2230</v>
      </c>
      <c r="Q84" s="381"/>
      <c r="R84" s="382"/>
      <c r="S84" s="381"/>
      <c r="T84" s="382"/>
      <c r="U84" s="382"/>
    </row>
    <row r="85" spans="1:21" s="380" customFormat="1" x14ac:dyDescent="0.25">
      <c r="A85" s="403">
        <v>68</v>
      </c>
      <c r="B85" s="373" t="s">
        <v>287</v>
      </c>
      <c r="C85" s="374" t="s">
        <v>24</v>
      </c>
      <c r="D85" s="404" t="s">
        <v>270</v>
      </c>
      <c r="E85" s="376"/>
      <c r="F85" s="405"/>
      <c r="G85" s="325">
        <f t="shared" si="21"/>
        <v>4150</v>
      </c>
      <c r="H85" s="407">
        <f t="shared" si="22"/>
        <v>4360</v>
      </c>
      <c r="I85" s="406">
        <f t="shared" si="6"/>
        <v>2210</v>
      </c>
      <c r="J85" s="407">
        <f t="shared" si="7"/>
        <v>2320</v>
      </c>
      <c r="K85" s="406">
        <f>'Чарли в пленке Люкс'!K84</f>
        <v>1940</v>
      </c>
      <c r="L85" s="326">
        <f t="shared" si="20"/>
        <v>2040</v>
      </c>
      <c r="O85" s="380">
        <v>2210</v>
      </c>
      <c r="Q85" s="381"/>
      <c r="R85" s="382"/>
      <c r="S85" s="381"/>
      <c r="T85" s="382"/>
      <c r="U85" s="382"/>
    </row>
    <row r="86" spans="1:21" s="380" customFormat="1" x14ac:dyDescent="0.25">
      <c r="A86" s="403">
        <v>69</v>
      </c>
      <c r="B86" s="373" t="s">
        <v>41</v>
      </c>
      <c r="C86" s="374" t="s">
        <v>24</v>
      </c>
      <c r="D86" s="404" t="s">
        <v>42</v>
      </c>
      <c r="E86" s="376">
        <v>8</v>
      </c>
      <c r="F86" s="405">
        <v>0.02</v>
      </c>
      <c r="G86" s="325">
        <f t="shared" si="21"/>
        <v>4400</v>
      </c>
      <c r="H86" s="407">
        <f t="shared" si="22"/>
        <v>4620</v>
      </c>
      <c r="I86" s="406">
        <f t="shared" si="6"/>
        <v>2450</v>
      </c>
      <c r="J86" s="407">
        <f t="shared" si="7"/>
        <v>2570</v>
      </c>
      <c r="K86" s="406">
        <f>'Чарли в пленке Люкс'!K85</f>
        <v>1950</v>
      </c>
      <c r="L86" s="326">
        <f t="shared" si="20"/>
        <v>2050</v>
      </c>
      <c r="O86" s="380">
        <v>2450</v>
      </c>
      <c r="Q86" s="381"/>
      <c r="R86" s="382"/>
      <c r="S86" s="381"/>
      <c r="T86" s="382"/>
      <c r="U86" s="382"/>
    </row>
    <row r="87" spans="1:21" s="380" customFormat="1" ht="19.5" x14ac:dyDescent="0.25">
      <c r="A87" s="403">
        <v>70</v>
      </c>
      <c r="B87" s="373" t="s">
        <v>91</v>
      </c>
      <c r="C87" s="374" t="s">
        <v>87</v>
      </c>
      <c r="D87" s="404" t="s">
        <v>42</v>
      </c>
      <c r="E87" s="376">
        <v>8</v>
      </c>
      <c r="F87" s="405">
        <v>0.02</v>
      </c>
      <c r="G87" s="325">
        <f t="shared" si="21"/>
        <v>5600</v>
      </c>
      <c r="H87" s="407">
        <f t="shared" si="22"/>
        <v>5880</v>
      </c>
      <c r="I87" s="406">
        <f t="shared" si="6"/>
        <v>2450</v>
      </c>
      <c r="J87" s="407">
        <f t="shared" si="7"/>
        <v>2570</v>
      </c>
      <c r="K87" s="406">
        <f>'Чарли в пленке Люкс'!K86</f>
        <v>3150</v>
      </c>
      <c r="L87" s="326">
        <f t="shared" si="20"/>
        <v>3310</v>
      </c>
      <c r="O87" s="380">
        <v>2450</v>
      </c>
      <c r="Q87" s="381"/>
      <c r="R87" s="382"/>
      <c r="S87" s="381"/>
      <c r="T87" s="382"/>
      <c r="U87" s="382"/>
    </row>
    <row r="88" spans="1:21" s="380" customFormat="1" ht="19.5" x14ac:dyDescent="0.25">
      <c r="A88" s="403">
        <v>71</v>
      </c>
      <c r="B88" s="373" t="s">
        <v>375</v>
      </c>
      <c r="C88" s="374" t="s">
        <v>87</v>
      </c>
      <c r="D88" s="404" t="s">
        <v>42</v>
      </c>
      <c r="E88" s="376">
        <v>8</v>
      </c>
      <c r="F88" s="405">
        <v>0.02</v>
      </c>
      <c r="G88" s="325">
        <f t="shared" si="21"/>
        <v>10870</v>
      </c>
      <c r="H88" s="407">
        <f t="shared" si="22"/>
        <v>11410</v>
      </c>
      <c r="I88" s="406">
        <f t="shared" ref="I88" si="25">ROUND(O88*(1+ОбщаяНаценка/100),-1)</f>
        <v>2450</v>
      </c>
      <c r="J88" s="407">
        <f t="shared" ref="J88" si="26">ROUND(I88*1.05,-1)</f>
        <v>2570</v>
      </c>
      <c r="K88" s="406">
        <f>'Чарли в пленке Люкс'!K87</f>
        <v>8420</v>
      </c>
      <c r="L88" s="326">
        <f t="shared" si="20"/>
        <v>8840</v>
      </c>
      <c r="M88" s="379" t="s">
        <v>379</v>
      </c>
      <c r="O88" s="380">
        <v>2450</v>
      </c>
      <c r="Q88" s="381"/>
      <c r="R88" s="382"/>
      <c r="S88" s="381"/>
      <c r="T88" s="382"/>
      <c r="U88" s="382"/>
    </row>
    <row r="89" spans="1:21" s="380" customFormat="1" ht="19.5" x14ac:dyDescent="0.25">
      <c r="A89" s="403">
        <v>72</v>
      </c>
      <c r="B89" s="373" t="s">
        <v>43</v>
      </c>
      <c r="C89" s="374" t="s">
        <v>33</v>
      </c>
      <c r="D89" s="404" t="s">
        <v>42</v>
      </c>
      <c r="E89" s="376">
        <v>8</v>
      </c>
      <c r="F89" s="405">
        <v>0.02</v>
      </c>
      <c r="G89" s="325">
        <f t="shared" si="21"/>
        <v>5860</v>
      </c>
      <c r="H89" s="407">
        <f t="shared" si="22"/>
        <v>6160</v>
      </c>
      <c r="I89" s="406">
        <f t="shared" si="6"/>
        <v>2930</v>
      </c>
      <c r="J89" s="407">
        <f t="shared" si="7"/>
        <v>3080</v>
      </c>
      <c r="K89" s="406">
        <f>'Чарли в пленке Люкс'!K88</f>
        <v>2930</v>
      </c>
      <c r="L89" s="326">
        <f t="shared" si="20"/>
        <v>3080</v>
      </c>
      <c r="O89" s="380">
        <v>2930</v>
      </c>
      <c r="Q89" s="381"/>
      <c r="R89" s="382"/>
      <c r="S89" s="381"/>
      <c r="T89" s="382"/>
      <c r="U89" s="382"/>
    </row>
    <row r="90" spans="1:21" s="380" customFormat="1" ht="19.5" x14ac:dyDescent="0.25">
      <c r="A90" s="403">
        <v>73</v>
      </c>
      <c r="B90" s="373" t="s">
        <v>376</v>
      </c>
      <c r="C90" s="374" t="s">
        <v>33</v>
      </c>
      <c r="D90" s="404" t="s">
        <v>42</v>
      </c>
      <c r="E90" s="376">
        <v>8</v>
      </c>
      <c r="F90" s="405">
        <v>0.02</v>
      </c>
      <c r="G90" s="325">
        <f t="shared" si="21"/>
        <v>10110</v>
      </c>
      <c r="H90" s="407">
        <f t="shared" si="22"/>
        <v>10620</v>
      </c>
      <c r="I90" s="406">
        <f t="shared" ref="I90" si="27">ROUND(O90*(1+ОбщаяНаценка/100),-1)</f>
        <v>2930</v>
      </c>
      <c r="J90" s="407">
        <f t="shared" ref="J90" si="28">ROUND(I90*1.05,-1)</f>
        <v>3080</v>
      </c>
      <c r="K90" s="406">
        <f>'Чарли в пленке Люкс'!K89</f>
        <v>7180</v>
      </c>
      <c r="L90" s="326">
        <f t="shared" si="20"/>
        <v>7540</v>
      </c>
      <c r="M90" s="379" t="s">
        <v>380</v>
      </c>
      <c r="O90" s="380">
        <v>2930</v>
      </c>
      <c r="Q90" s="381"/>
      <c r="R90" s="382"/>
      <c r="S90" s="381"/>
      <c r="T90" s="382"/>
      <c r="U90" s="382"/>
    </row>
    <row r="91" spans="1:21" s="380" customFormat="1" x14ac:dyDescent="0.25">
      <c r="A91" s="403">
        <v>74</v>
      </c>
      <c r="B91" s="409" t="s">
        <v>55</v>
      </c>
      <c r="C91" s="410" t="s">
        <v>6</v>
      </c>
      <c r="D91" s="408" t="s">
        <v>56</v>
      </c>
      <c r="E91" s="376">
        <v>12</v>
      </c>
      <c r="F91" s="405">
        <v>0.02</v>
      </c>
      <c r="G91" s="325">
        <f t="shared" si="21"/>
        <v>8960</v>
      </c>
      <c r="H91" s="407">
        <f t="shared" si="22"/>
        <v>9410</v>
      </c>
      <c r="I91" s="406">
        <f t="shared" si="6"/>
        <v>3440</v>
      </c>
      <c r="J91" s="407">
        <f t="shared" si="7"/>
        <v>3610</v>
      </c>
      <c r="K91" s="406">
        <f>'Чарли в пленке Люкс'!K90</f>
        <v>5520</v>
      </c>
      <c r="L91" s="326">
        <f t="shared" si="20"/>
        <v>5800</v>
      </c>
      <c r="O91" s="380">
        <v>3440</v>
      </c>
      <c r="Q91" s="381"/>
      <c r="R91" s="382"/>
      <c r="S91" s="381"/>
      <c r="T91" s="382"/>
      <c r="U91" s="382"/>
    </row>
    <row r="92" spans="1:21" s="380" customFormat="1" x14ac:dyDescent="0.25">
      <c r="A92" s="403">
        <v>75</v>
      </c>
      <c r="B92" s="411" t="s">
        <v>125</v>
      </c>
      <c r="C92" s="410" t="s">
        <v>136</v>
      </c>
      <c r="D92" s="408" t="s">
        <v>56</v>
      </c>
      <c r="E92" s="376">
        <v>12</v>
      </c>
      <c r="F92" s="405">
        <v>0.02</v>
      </c>
      <c r="G92" s="325">
        <f t="shared" si="21"/>
        <v>9400</v>
      </c>
      <c r="H92" s="407">
        <f t="shared" si="22"/>
        <v>9870</v>
      </c>
      <c r="I92" s="406">
        <f t="shared" si="6"/>
        <v>3880</v>
      </c>
      <c r="J92" s="407">
        <f t="shared" si="7"/>
        <v>4070</v>
      </c>
      <c r="K92" s="406">
        <f>'Чарли в пленке Люкс'!K91</f>
        <v>5520</v>
      </c>
      <c r="L92" s="326">
        <f t="shared" si="20"/>
        <v>5800</v>
      </c>
      <c r="O92" s="380">
        <v>3880</v>
      </c>
      <c r="Q92" s="381"/>
      <c r="R92" s="382"/>
      <c r="S92" s="381"/>
      <c r="T92" s="382"/>
      <c r="U92" s="382"/>
    </row>
    <row r="93" spans="1:21" s="380" customFormat="1" ht="19.5" x14ac:dyDescent="0.25">
      <c r="A93" s="403">
        <v>76</v>
      </c>
      <c r="B93" s="409" t="s">
        <v>338</v>
      </c>
      <c r="C93" s="410" t="s">
        <v>335</v>
      </c>
      <c r="D93" s="412" t="s">
        <v>56</v>
      </c>
      <c r="E93" s="376">
        <v>12</v>
      </c>
      <c r="F93" s="405">
        <v>0.02</v>
      </c>
      <c r="G93" s="325">
        <f t="shared" si="21"/>
        <v>10370</v>
      </c>
      <c r="H93" s="407">
        <f t="shared" si="22"/>
        <v>10890</v>
      </c>
      <c r="I93" s="406">
        <f t="shared" si="6"/>
        <v>4850</v>
      </c>
      <c r="J93" s="407">
        <f t="shared" si="7"/>
        <v>5090</v>
      </c>
      <c r="K93" s="406">
        <f>'Чарли в пленке Люкс'!K92</f>
        <v>5520</v>
      </c>
      <c r="L93" s="326">
        <f t="shared" si="20"/>
        <v>5800</v>
      </c>
      <c r="O93" s="380">
        <v>4850</v>
      </c>
      <c r="Q93" s="381"/>
      <c r="R93" s="382"/>
      <c r="S93" s="381"/>
      <c r="T93" s="382"/>
      <c r="U93" s="382"/>
    </row>
    <row r="94" spans="1:21" s="380" customFormat="1" ht="19.5" x14ac:dyDescent="0.25">
      <c r="A94" s="403">
        <v>77</v>
      </c>
      <c r="B94" s="409" t="s">
        <v>98</v>
      </c>
      <c r="C94" s="410" t="s">
        <v>99</v>
      </c>
      <c r="D94" s="412" t="s">
        <v>56</v>
      </c>
      <c r="E94" s="376">
        <v>12</v>
      </c>
      <c r="F94" s="405">
        <v>0.02</v>
      </c>
      <c r="G94" s="325">
        <f t="shared" si="21"/>
        <v>10620</v>
      </c>
      <c r="H94" s="407">
        <f t="shared" si="22"/>
        <v>11160</v>
      </c>
      <c r="I94" s="406">
        <f t="shared" si="6"/>
        <v>5100</v>
      </c>
      <c r="J94" s="407">
        <f t="shared" si="7"/>
        <v>5360</v>
      </c>
      <c r="K94" s="406">
        <f>'Чарли в пленке Люкс'!K93</f>
        <v>5520</v>
      </c>
      <c r="L94" s="326">
        <f t="shared" si="20"/>
        <v>5800</v>
      </c>
      <c r="O94" s="380">
        <v>5100</v>
      </c>
      <c r="Q94" s="381"/>
      <c r="R94" s="382"/>
      <c r="S94" s="381"/>
      <c r="T94" s="382"/>
      <c r="U94" s="382"/>
    </row>
    <row r="95" spans="1:21" s="380" customFormat="1" x14ac:dyDescent="0.25">
      <c r="A95" s="403">
        <v>78</v>
      </c>
      <c r="B95" s="413" t="s">
        <v>260</v>
      </c>
      <c r="C95" s="410" t="s">
        <v>6</v>
      </c>
      <c r="D95" s="412" t="s">
        <v>56</v>
      </c>
      <c r="E95" s="376"/>
      <c r="F95" s="405"/>
      <c r="G95" s="325">
        <f t="shared" si="21"/>
        <v>8270</v>
      </c>
      <c r="H95" s="407">
        <f t="shared" si="22"/>
        <v>8680</v>
      </c>
      <c r="I95" s="406">
        <f t="shared" si="6"/>
        <v>2650</v>
      </c>
      <c r="J95" s="407">
        <f t="shared" si="7"/>
        <v>2780</v>
      </c>
      <c r="K95" s="406">
        <f>'Чарли в пленке Люкс'!K94</f>
        <v>5620</v>
      </c>
      <c r="L95" s="326">
        <f t="shared" si="20"/>
        <v>5900</v>
      </c>
      <c r="O95" s="380">
        <v>2650</v>
      </c>
      <c r="Q95" s="381"/>
      <c r="R95" s="382"/>
      <c r="S95" s="381"/>
      <c r="T95" s="382"/>
      <c r="U95" s="382"/>
    </row>
    <row r="96" spans="1:21" s="380" customFormat="1" x14ac:dyDescent="0.25">
      <c r="A96" s="403">
        <v>79</v>
      </c>
      <c r="B96" s="413" t="s">
        <v>377</v>
      </c>
      <c r="C96" s="410" t="s">
        <v>6</v>
      </c>
      <c r="D96" s="412" t="s">
        <v>56</v>
      </c>
      <c r="E96" s="376"/>
      <c r="F96" s="405"/>
      <c r="G96" s="325">
        <f t="shared" si="21"/>
        <v>10840</v>
      </c>
      <c r="H96" s="407">
        <f t="shared" si="22"/>
        <v>11380</v>
      </c>
      <c r="I96" s="406">
        <f t="shared" ref="I96" si="29">ROUND(O96*(1+ОбщаяНаценка/100),-1)</f>
        <v>2650</v>
      </c>
      <c r="J96" s="407">
        <f t="shared" ref="J96" si="30">ROUND(I96*1.05,-1)</f>
        <v>2780</v>
      </c>
      <c r="K96" s="406">
        <f>'Чарли в пленке Люкс'!K95</f>
        <v>8190</v>
      </c>
      <c r="L96" s="326">
        <f t="shared" si="20"/>
        <v>8600</v>
      </c>
      <c r="M96" s="379" t="s">
        <v>379</v>
      </c>
      <c r="O96" s="380">
        <v>2650</v>
      </c>
      <c r="Q96" s="381"/>
      <c r="R96" s="382"/>
      <c r="S96" s="381"/>
      <c r="T96" s="382"/>
      <c r="U96" s="382"/>
    </row>
    <row r="97" spans="1:21" s="380" customFormat="1" x14ac:dyDescent="0.25">
      <c r="A97" s="403">
        <v>80</v>
      </c>
      <c r="B97" s="411" t="s">
        <v>122</v>
      </c>
      <c r="C97" s="414" t="s">
        <v>6</v>
      </c>
      <c r="D97" s="386" t="s">
        <v>132</v>
      </c>
      <c r="E97" s="376"/>
      <c r="F97" s="405"/>
      <c r="G97" s="325">
        <f t="shared" si="21"/>
        <v>9940</v>
      </c>
      <c r="H97" s="407">
        <f t="shared" si="22"/>
        <v>10440</v>
      </c>
      <c r="I97" s="406">
        <f t="shared" si="6"/>
        <v>3920</v>
      </c>
      <c r="J97" s="407">
        <f t="shared" si="7"/>
        <v>4120</v>
      </c>
      <c r="K97" s="406">
        <f>'Чарли в пленке Люкс'!K96</f>
        <v>6020</v>
      </c>
      <c r="L97" s="326">
        <f t="shared" si="20"/>
        <v>6320</v>
      </c>
      <c r="O97" s="380">
        <v>3920</v>
      </c>
      <c r="Q97" s="381"/>
      <c r="R97" s="382"/>
      <c r="S97" s="381"/>
      <c r="T97" s="382"/>
      <c r="U97" s="382"/>
    </row>
    <row r="98" spans="1:21" s="380" customFormat="1" x14ac:dyDescent="0.25">
      <c r="A98" s="403">
        <v>81</v>
      </c>
      <c r="B98" s="411" t="s">
        <v>258</v>
      </c>
      <c r="C98" s="410" t="s">
        <v>136</v>
      </c>
      <c r="D98" s="386" t="s">
        <v>132</v>
      </c>
      <c r="E98" s="376"/>
      <c r="F98" s="405"/>
      <c r="G98" s="325">
        <f t="shared" si="21"/>
        <v>10260</v>
      </c>
      <c r="H98" s="407">
        <f t="shared" si="22"/>
        <v>10770</v>
      </c>
      <c r="I98" s="406">
        <f t="shared" si="6"/>
        <v>4240</v>
      </c>
      <c r="J98" s="407">
        <f t="shared" si="7"/>
        <v>4450</v>
      </c>
      <c r="K98" s="406">
        <f>'Чарли в пленке Люкс'!K97</f>
        <v>6020</v>
      </c>
      <c r="L98" s="326">
        <f t="shared" si="20"/>
        <v>6320</v>
      </c>
      <c r="O98" s="380">
        <v>4240</v>
      </c>
      <c r="Q98" s="381"/>
      <c r="R98" s="382"/>
      <c r="S98" s="381"/>
      <c r="T98" s="382"/>
      <c r="U98" s="382"/>
    </row>
    <row r="99" spans="1:21" s="380" customFormat="1" ht="19.5" x14ac:dyDescent="0.25">
      <c r="A99" s="403">
        <v>82</v>
      </c>
      <c r="B99" s="411" t="s">
        <v>334</v>
      </c>
      <c r="C99" s="410" t="s">
        <v>335</v>
      </c>
      <c r="D99" s="386" t="s">
        <v>132</v>
      </c>
      <c r="E99" s="376"/>
      <c r="F99" s="405"/>
      <c r="G99" s="325">
        <f t="shared" si="21"/>
        <v>11270</v>
      </c>
      <c r="H99" s="407">
        <f t="shared" si="22"/>
        <v>11830</v>
      </c>
      <c r="I99" s="406">
        <f t="shared" si="6"/>
        <v>5250</v>
      </c>
      <c r="J99" s="407">
        <f t="shared" si="7"/>
        <v>5510</v>
      </c>
      <c r="K99" s="406">
        <f>'Чарли в пленке Люкс'!K98</f>
        <v>6020</v>
      </c>
      <c r="L99" s="326">
        <f t="shared" si="20"/>
        <v>6320</v>
      </c>
      <c r="O99" s="380">
        <v>5250</v>
      </c>
      <c r="Q99" s="381"/>
      <c r="R99" s="382"/>
      <c r="S99" s="381"/>
      <c r="T99" s="382"/>
      <c r="U99" s="382"/>
    </row>
    <row r="100" spans="1:21" s="380" customFormat="1" ht="19.5" x14ac:dyDescent="0.25">
      <c r="A100" s="403">
        <v>83</v>
      </c>
      <c r="B100" s="411" t="s">
        <v>257</v>
      </c>
      <c r="C100" s="410" t="s">
        <v>99</v>
      </c>
      <c r="D100" s="386" t="s">
        <v>132</v>
      </c>
      <c r="E100" s="376"/>
      <c r="F100" s="405"/>
      <c r="G100" s="325">
        <f t="shared" si="21"/>
        <v>11520</v>
      </c>
      <c r="H100" s="407">
        <f t="shared" si="22"/>
        <v>12100</v>
      </c>
      <c r="I100" s="406">
        <f t="shared" si="6"/>
        <v>5500</v>
      </c>
      <c r="J100" s="407">
        <f t="shared" si="7"/>
        <v>5780</v>
      </c>
      <c r="K100" s="406">
        <f>'Чарли в пленке Люкс'!K99</f>
        <v>6020</v>
      </c>
      <c r="L100" s="326">
        <f t="shared" si="20"/>
        <v>6320</v>
      </c>
      <c r="O100" s="380">
        <v>5500</v>
      </c>
      <c r="Q100" s="381"/>
      <c r="R100" s="382"/>
      <c r="S100" s="381"/>
      <c r="T100" s="382"/>
      <c r="U100" s="382"/>
    </row>
    <row r="101" spans="1:21" s="380" customFormat="1" x14ac:dyDescent="0.25">
      <c r="A101" s="403">
        <v>84</v>
      </c>
      <c r="B101" s="415" t="s">
        <v>261</v>
      </c>
      <c r="C101" s="410" t="s">
        <v>6</v>
      </c>
      <c r="D101" s="386" t="s">
        <v>132</v>
      </c>
      <c r="E101" s="376"/>
      <c r="F101" s="405"/>
      <c r="G101" s="325">
        <f t="shared" si="21"/>
        <v>9320</v>
      </c>
      <c r="H101" s="407">
        <f t="shared" si="22"/>
        <v>9780</v>
      </c>
      <c r="I101" s="406">
        <f t="shared" si="6"/>
        <v>3060</v>
      </c>
      <c r="J101" s="407">
        <f t="shared" si="7"/>
        <v>3210</v>
      </c>
      <c r="K101" s="406">
        <f>'Чарли в пленке Люкс'!K100</f>
        <v>6260</v>
      </c>
      <c r="L101" s="326">
        <f t="shared" si="20"/>
        <v>6570</v>
      </c>
      <c r="O101" s="380">
        <v>3060</v>
      </c>
      <c r="Q101" s="381"/>
      <c r="R101" s="382"/>
      <c r="S101" s="381"/>
      <c r="T101" s="382"/>
      <c r="U101" s="382"/>
    </row>
    <row r="102" spans="1:21" s="380" customFormat="1" x14ac:dyDescent="0.25">
      <c r="A102" s="403">
        <v>85</v>
      </c>
      <c r="B102" s="415" t="s">
        <v>378</v>
      </c>
      <c r="C102" s="410" t="s">
        <v>6</v>
      </c>
      <c r="D102" s="386" t="s">
        <v>132</v>
      </c>
      <c r="E102" s="376"/>
      <c r="F102" s="405"/>
      <c r="G102" s="325">
        <f t="shared" si="21"/>
        <v>11810</v>
      </c>
      <c r="H102" s="407">
        <f t="shared" si="22"/>
        <v>12400</v>
      </c>
      <c r="I102" s="406">
        <f t="shared" ref="I102" si="31">ROUND(O102*(1+ОбщаяНаценка/100),-1)</f>
        <v>3060</v>
      </c>
      <c r="J102" s="407">
        <f t="shared" ref="J102" si="32">ROUND(I102*1.05,-1)</f>
        <v>3210</v>
      </c>
      <c r="K102" s="406">
        <f>'Чарли в пленке Люкс'!K101</f>
        <v>8750</v>
      </c>
      <c r="L102" s="326">
        <f t="shared" si="20"/>
        <v>9190</v>
      </c>
      <c r="M102" s="379" t="s">
        <v>379</v>
      </c>
      <c r="O102" s="380">
        <v>3060</v>
      </c>
      <c r="Q102" s="381"/>
      <c r="R102" s="382"/>
      <c r="S102" s="381"/>
      <c r="T102" s="382"/>
      <c r="U102" s="382"/>
    </row>
    <row r="103" spans="1:21" s="380" customFormat="1" ht="19.5" x14ac:dyDescent="0.25">
      <c r="A103" s="403">
        <v>86</v>
      </c>
      <c r="B103" s="411" t="s">
        <v>134</v>
      </c>
      <c r="C103" s="414" t="s">
        <v>135</v>
      </c>
      <c r="D103" s="386" t="s">
        <v>132</v>
      </c>
      <c r="E103" s="376"/>
      <c r="F103" s="405"/>
      <c r="G103" s="325">
        <f t="shared" si="21"/>
        <v>9310</v>
      </c>
      <c r="H103" s="407">
        <f t="shared" si="22"/>
        <v>9780</v>
      </c>
      <c r="I103" s="406">
        <f t="shared" si="6"/>
        <v>5110</v>
      </c>
      <c r="J103" s="407">
        <f t="shared" si="7"/>
        <v>5370</v>
      </c>
      <c r="K103" s="406">
        <f>'Чарли в пленке Люкс'!K102</f>
        <v>4200</v>
      </c>
      <c r="L103" s="326">
        <f t="shared" si="20"/>
        <v>4410</v>
      </c>
      <c r="O103" s="380">
        <v>5110</v>
      </c>
      <c r="Q103" s="381"/>
      <c r="R103" s="382"/>
      <c r="S103" s="381"/>
      <c r="T103" s="382"/>
      <c r="U103" s="382"/>
    </row>
    <row r="104" spans="1:21" s="380" customFormat="1" ht="19.5" x14ac:dyDescent="0.25">
      <c r="A104" s="403">
        <v>87</v>
      </c>
      <c r="B104" s="411" t="s">
        <v>133</v>
      </c>
      <c r="C104" s="414" t="s">
        <v>135</v>
      </c>
      <c r="D104" s="386" t="s">
        <v>56</v>
      </c>
      <c r="E104" s="376"/>
      <c r="F104" s="405"/>
      <c r="G104" s="325">
        <f t="shared" si="21"/>
        <v>8660</v>
      </c>
      <c r="H104" s="407">
        <f t="shared" si="22"/>
        <v>9090</v>
      </c>
      <c r="I104" s="406">
        <f t="shared" si="6"/>
        <v>4690</v>
      </c>
      <c r="J104" s="407">
        <f t="shared" si="7"/>
        <v>4920</v>
      </c>
      <c r="K104" s="406">
        <f>'Чарли в пленке Люкс'!K103</f>
        <v>3970</v>
      </c>
      <c r="L104" s="326">
        <f t="shared" si="20"/>
        <v>4170</v>
      </c>
      <c r="O104" s="380">
        <v>4690</v>
      </c>
      <c r="Q104" s="381"/>
      <c r="R104" s="382"/>
      <c r="S104" s="381"/>
      <c r="T104" s="382"/>
      <c r="U104" s="382"/>
    </row>
    <row r="105" spans="1:21" s="380" customFormat="1" ht="19.5" x14ac:dyDescent="0.25">
      <c r="A105" s="403">
        <v>88</v>
      </c>
      <c r="B105" s="411" t="s">
        <v>109</v>
      </c>
      <c r="C105" s="414" t="s">
        <v>110</v>
      </c>
      <c r="D105" s="416" t="s">
        <v>149</v>
      </c>
      <c r="E105" s="376">
        <v>3</v>
      </c>
      <c r="F105" s="405">
        <v>0.04</v>
      </c>
      <c r="G105" s="325">
        <f t="shared" si="21"/>
        <v>2470</v>
      </c>
      <c r="H105" s="407">
        <f t="shared" si="22"/>
        <v>2600</v>
      </c>
      <c r="I105" s="406">
        <f t="shared" si="6"/>
        <v>1960</v>
      </c>
      <c r="J105" s="407">
        <f t="shared" si="7"/>
        <v>2060</v>
      </c>
      <c r="K105" s="406">
        <f>'Чарли в пленке Люкс'!K104</f>
        <v>510</v>
      </c>
      <c r="L105" s="326">
        <f t="shared" si="20"/>
        <v>540</v>
      </c>
      <c r="O105" s="380">
        <v>1960</v>
      </c>
      <c r="Q105" s="381"/>
      <c r="R105" s="382"/>
      <c r="S105" s="381"/>
      <c r="T105" s="382"/>
      <c r="U105" s="382"/>
    </row>
    <row r="106" spans="1:21" s="380" customFormat="1" ht="29.25" x14ac:dyDescent="0.25">
      <c r="A106" s="403">
        <v>89</v>
      </c>
      <c r="B106" s="411" t="s">
        <v>111</v>
      </c>
      <c r="C106" s="414" t="s">
        <v>112</v>
      </c>
      <c r="D106" s="417" t="s">
        <v>149</v>
      </c>
      <c r="E106" s="376">
        <v>3</v>
      </c>
      <c r="F106" s="405">
        <v>0.04</v>
      </c>
      <c r="G106" s="325">
        <f t="shared" si="21"/>
        <v>2940</v>
      </c>
      <c r="H106" s="407">
        <f t="shared" si="22"/>
        <v>3090</v>
      </c>
      <c r="I106" s="406">
        <f t="shared" si="6"/>
        <v>1960</v>
      </c>
      <c r="J106" s="407">
        <f t="shared" si="7"/>
        <v>2060</v>
      </c>
      <c r="K106" s="406">
        <f>'Чарли в пленке Люкс'!K105</f>
        <v>980</v>
      </c>
      <c r="L106" s="326">
        <f t="shared" si="20"/>
        <v>1030</v>
      </c>
      <c r="O106" s="380">
        <v>1960</v>
      </c>
      <c r="Q106" s="381"/>
      <c r="R106" s="382"/>
      <c r="S106" s="381"/>
      <c r="T106" s="382"/>
      <c r="U106" s="382"/>
    </row>
    <row r="107" spans="1:21" s="380" customFormat="1" x14ac:dyDescent="0.25">
      <c r="A107" s="403">
        <v>90</v>
      </c>
      <c r="B107" s="385" t="s">
        <v>92</v>
      </c>
      <c r="C107" s="388" t="s">
        <v>248</v>
      </c>
      <c r="D107" s="392" t="s">
        <v>94</v>
      </c>
      <c r="E107" s="376">
        <v>6</v>
      </c>
      <c r="F107" s="405">
        <v>0.02</v>
      </c>
      <c r="G107" s="325">
        <f t="shared" si="21"/>
        <v>1870</v>
      </c>
      <c r="H107" s="407">
        <f t="shared" si="22"/>
        <v>1970</v>
      </c>
      <c r="I107" s="406">
        <f t="shared" ref="I107:I120" si="33">ROUND(O107*(1+ОбщаяНаценка/100),-1)</f>
        <v>1750</v>
      </c>
      <c r="J107" s="407">
        <f t="shared" si="7"/>
        <v>1840</v>
      </c>
      <c r="K107" s="406">
        <f>'Чарли в пленке Люкс'!K106</f>
        <v>120</v>
      </c>
      <c r="L107" s="326">
        <f t="shared" si="20"/>
        <v>130</v>
      </c>
      <c r="O107" s="380">
        <v>1750</v>
      </c>
      <c r="Q107" s="381"/>
      <c r="R107" s="382"/>
      <c r="S107" s="381"/>
      <c r="T107" s="382"/>
      <c r="U107" s="382"/>
    </row>
    <row r="108" spans="1:21" s="380" customFormat="1" x14ac:dyDescent="0.25">
      <c r="A108" s="403">
        <v>91</v>
      </c>
      <c r="B108" s="385" t="s">
        <v>93</v>
      </c>
      <c r="C108" s="388" t="s">
        <v>248</v>
      </c>
      <c r="D108" s="392" t="s">
        <v>95</v>
      </c>
      <c r="E108" s="376">
        <v>5</v>
      </c>
      <c r="F108" s="405">
        <v>0.01</v>
      </c>
      <c r="G108" s="325">
        <f t="shared" si="21"/>
        <v>1470</v>
      </c>
      <c r="H108" s="407">
        <f t="shared" si="22"/>
        <v>1540</v>
      </c>
      <c r="I108" s="406">
        <f t="shared" si="33"/>
        <v>1380</v>
      </c>
      <c r="J108" s="407">
        <f t="shared" si="7"/>
        <v>1450</v>
      </c>
      <c r="K108" s="406">
        <f>'Чарли в пленке Люкс'!K107</f>
        <v>90</v>
      </c>
      <c r="L108" s="326">
        <f t="shared" si="20"/>
        <v>90</v>
      </c>
      <c r="O108" s="380">
        <v>1380</v>
      </c>
      <c r="Q108" s="381"/>
      <c r="R108" s="382"/>
      <c r="S108" s="381"/>
      <c r="T108" s="382"/>
      <c r="U108" s="382"/>
    </row>
    <row r="109" spans="1:21" s="380" customFormat="1" ht="19.5" x14ac:dyDescent="0.25">
      <c r="A109" s="403">
        <v>92</v>
      </c>
      <c r="B109" s="373" t="s">
        <v>57</v>
      </c>
      <c r="C109" s="374" t="s">
        <v>58</v>
      </c>
      <c r="D109" s="383" t="s">
        <v>59</v>
      </c>
      <c r="E109" s="393">
        <v>3</v>
      </c>
      <c r="F109" s="418">
        <v>0.01</v>
      </c>
      <c r="G109" s="325">
        <f t="shared" si="21"/>
        <v>770</v>
      </c>
      <c r="H109" s="407">
        <f t="shared" si="22"/>
        <v>810</v>
      </c>
      <c r="I109" s="406">
        <f t="shared" si="33"/>
        <v>770</v>
      </c>
      <c r="J109" s="407">
        <f t="shared" si="7"/>
        <v>810</v>
      </c>
      <c r="K109" s="406"/>
      <c r="L109" s="326">
        <f t="shared" si="20"/>
        <v>0</v>
      </c>
      <c r="O109" s="380">
        <v>770</v>
      </c>
      <c r="Q109" s="381"/>
      <c r="R109" s="382"/>
      <c r="S109" s="381"/>
      <c r="T109" s="382"/>
      <c r="U109" s="382"/>
    </row>
    <row r="110" spans="1:21" s="380" customFormat="1" ht="19.5" x14ac:dyDescent="0.25">
      <c r="A110" s="403">
        <v>93</v>
      </c>
      <c r="B110" s="373" t="s">
        <v>60</v>
      </c>
      <c r="C110" s="374" t="s">
        <v>58</v>
      </c>
      <c r="D110" s="383" t="s">
        <v>61</v>
      </c>
      <c r="E110" s="393">
        <v>1</v>
      </c>
      <c r="F110" s="418">
        <v>0.01</v>
      </c>
      <c r="G110" s="325">
        <f t="shared" si="21"/>
        <v>260</v>
      </c>
      <c r="H110" s="407">
        <f t="shared" si="22"/>
        <v>270</v>
      </c>
      <c r="I110" s="406">
        <f t="shared" si="33"/>
        <v>260</v>
      </c>
      <c r="J110" s="407">
        <f t="shared" si="7"/>
        <v>270</v>
      </c>
      <c r="K110" s="406"/>
      <c r="L110" s="326">
        <f t="shared" si="20"/>
        <v>0</v>
      </c>
      <c r="O110" s="380">
        <v>260</v>
      </c>
      <c r="Q110" s="382"/>
      <c r="R110" s="382"/>
      <c r="S110" s="381"/>
      <c r="T110" s="382"/>
      <c r="U110" s="382"/>
    </row>
    <row r="111" spans="1:21" s="380" customFormat="1" ht="19.5" x14ac:dyDescent="0.25">
      <c r="A111" s="403">
        <v>94</v>
      </c>
      <c r="B111" s="373" t="s">
        <v>62</v>
      </c>
      <c r="C111" s="374" t="s">
        <v>63</v>
      </c>
      <c r="D111" s="383" t="s">
        <v>64</v>
      </c>
      <c r="E111" s="393">
        <v>6</v>
      </c>
      <c r="F111" s="418">
        <v>0.02</v>
      </c>
      <c r="G111" s="325">
        <f t="shared" si="21"/>
        <v>1420</v>
      </c>
      <c r="H111" s="407">
        <f t="shared" si="22"/>
        <v>1490</v>
      </c>
      <c r="I111" s="406">
        <f t="shared" si="33"/>
        <v>1420</v>
      </c>
      <c r="J111" s="407">
        <f t="shared" si="7"/>
        <v>1490</v>
      </c>
      <c r="K111" s="406"/>
      <c r="L111" s="326">
        <f t="shared" si="20"/>
        <v>0</v>
      </c>
      <c r="O111" s="380">
        <v>1420</v>
      </c>
      <c r="Q111" s="382"/>
      <c r="R111" s="382"/>
      <c r="S111" s="381"/>
      <c r="T111" s="382"/>
      <c r="U111" s="382"/>
    </row>
    <row r="112" spans="1:21" s="380" customFormat="1" ht="19.5" x14ac:dyDescent="0.25">
      <c r="A112" s="403">
        <v>95</v>
      </c>
      <c r="B112" s="373" t="s">
        <v>65</v>
      </c>
      <c r="C112" s="374" t="s">
        <v>63</v>
      </c>
      <c r="D112" s="383" t="s">
        <v>66</v>
      </c>
      <c r="E112" s="393">
        <v>3</v>
      </c>
      <c r="F112" s="418">
        <v>0.02</v>
      </c>
      <c r="G112" s="325">
        <f t="shared" si="21"/>
        <v>720</v>
      </c>
      <c r="H112" s="407">
        <f t="shared" si="22"/>
        <v>760</v>
      </c>
      <c r="I112" s="406">
        <f t="shared" si="33"/>
        <v>720</v>
      </c>
      <c r="J112" s="407">
        <f t="shared" si="7"/>
        <v>760</v>
      </c>
      <c r="K112" s="406"/>
      <c r="L112" s="326">
        <f t="shared" si="20"/>
        <v>0</v>
      </c>
      <c r="O112" s="380">
        <v>720</v>
      </c>
      <c r="Q112" s="382"/>
      <c r="R112" s="382"/>
      <c r="S112" s="381"/>
      <c r="T112" s="382"/>
      <c r="U112" s="382"/>
    </row>
    <row r="113" spans="1:21" s="380" customFormat="1" ht="19.5" x14ac:dyDescent="0.25">
      <c r="A113" s="403">
        <v>96</v>
      </c>
      <c r="B113" s="373" t="s">
        <v>67</v>
      </c>
      <c r="C113" s="374" t="s">
        <v>68</v>
      </c>
      <c r="D113" s="383" t="s">
        <v>69</v>
      </c>
      <c r="E113" s="393">
        <v>16</v>
      </c>
      <c r="F113" s="418">
        <v>0.04</v>
      </c>
      <c r="G113" s="325">
        <f t="shared" si="21"/>
        <v>4000</v>
      </c>
      <c r="H113" s="407">
        <f t="shared" si="22"/>
        <v>4200</v>
      </c>
      <c r="I113" s="406">
        <f t="shared" si="33"/>
        <v>4000</v>
      </c>
      <c r="J113" s="407">
        <f t="shared" si="7"/>
        <v>4200</v>
      </c>
      <c r="K113" s="406"/>
      <c r="L113" s="326">
        <f t="shared" si="20"/>
        <v>0</v>
      </c>
      <c r="O113" s="380">
        <v>4000</v>
      </c>
      <c r="Q113" s="382"/>
      <c r="R113" s="382"/>
      <c r="S113" s="381"/>
      <c r="T113" s="382"/>
      <c r="U113" s="382"/>
    </row>
    <row r="114" spans="1:21" s="380" customFormat="1" ht="19.5" x14ac:dyDescent="0.25">
      <c r="A114" s="403">
        <v>97</v>
      </c>
      <c r="B114" s="385" t="s">
        <v>154</v>
      </c>
      <c r="C114" s="374" t="s">
        <v>58</v>
      </c>
      <c r="D114" s="392" t="s">
        <v>147</v>
      </c>
      <c r="E114" s="376"/>
      <c r="F114" s="421"/>
      <c r="G114" s="325">
        <f t="shared" si="21"/>
        <v>980</v>
      </c>
      <c r="H114" s="407">
        <f t="shared" si="22"/>
        <v>1030</v>
      </c>
      <c r="I114" s="406">
        <f t="shared" si="33"/>
        <v>980</v>
      </c>
      <c r="J114" s="407">
        <f t="shared" si="7"/>
        <v>1030</v>
      </c>
      <c r="K114" s="406"/>
      <c r="L114" s="326">
        <f t="shared" si="20"/>
        <v>0</v>
      </c>
      <c r="O114" s="380">
        <v>980</v>
      </c>
      <c r="Q114" s="382"/>
      <c r="R114" s="382"/>
      <c r="S114" s="381"/>
      <c r="T114" s="382"/>
      <c r="U114" s="382"/>
    </row>
    <row r="115" spans="1:21" s="380" customFormat="1" ht="19.5" x14ac:dyDescent="0.25">
      <c r="A115" s="403">
        <v>98</v>
      </c>
      <c r="B115" s="385" t="s">
        <v>121</v>
      </c>
      <c r="C115" s="388" t="s">
        <v>123</v>
      </c>
      <c r="D115" s="392" t="s">
        <v>137</v>
      </c>
      <c r="E115" s="376"/>
      <c r="F115" s="421"/>
      <c r="G115" s="325">
        <f t="shared" si="21"/>
        <v>4380</v>
      </c>
      <c r="H115" s="407">
        <f t="shared" si="22"/>
        <v>4600</v>
      </c>
      <c r="I115" s="406">
        <f t="shared" si="33"/>
        <v>4380</v>
      </c>
      <c r="J115" s="407">
        <f t="shared" si="7"/>
        <v>4600</v>
      </c>
      <c r="K115" s="406"/>
      <c r="L115" s="326">
        <f t="shared" si="20"/>
        <v>0</v>
      </c>
      <c r="O115" s="380">
        <v>4380</v>
      </c>
      <c r="Q115" s="382"/>
      <c r="R115" s="382"/>
      <c r="S115" s="381"/>
      <c r="T115" s="382"/>
      <c r="U115" s="382"/>
    </row>
    <row r="116" spans="1:21" s="380" customFormat="1" ht="19.5" x14ac:dyDescent="0.25">
      <c r="A116" s="403">
        <v>99</v>
      </c>
      <c r="B116" s="385" t="s">
        <v>240</v>
      </c>
      <c r="C116" s="388" t="s">
        <v>123</v>
      </c>
      <c r="D116" s="392" t="s">
        <v>242</v>
      </c>
      <c r="E116" s="376"/>
      <c r="F116" s="418"/>
      <c r="G116" s="325">
        <f t="shared" si="21"/>
        <v>4580</v>
      </c>
      <c r="H116" s="407">
        <f t="shared" si="22"/>
        <v>4810</v>
      </c>
      <c r="I116" s="406">
        <f t="shared" si="33"/>
        <v>4580</v>
      </c>
      <c r="J116" s="407">
        <f t="shared" si="7"/>
        <v>4810</v>
      </c>
      <c r="K116" s="406"/>
      <c r="L116" s="326">
        <f t="shared" si="20"/>
        <v>0</v>
      </c>
      <c r="O116" s="380">
        <v>4580</v>
      </c>
      <c r="Q116" s="382"/>
      <c r="R116" s="382"/>
      <c r="S116" s="381"/>
      <c r="T116" s="382"/>
      <c r="U116" s="382"/>
    </row>
    <row r="117" spans="1:21" s="380" customFormat="1" ht="19.5" x14ac:dyDescent="0.25">
      <c r="A117" s="403">
        <v>100</v>
      </c>
      <c r="B117" s="385" t="s">
        <v>241</v>
      </c>
      <c r="C117" s="388" t="s">
        <v>123</v>
      </c>
      <c r="D117" s="392" t="s">
        <v>243</v>
      </c>
      <c r="E117" s="376"/>
      <c r="F117" s="418"/>
      <c r="G117" s="325">
        <f t="shared" si="21"/>
        <v>4970</v>
      </c>
      <c r="H117" s="407">
        <f t="shared" si="22"/>
        <v>5220</v>
      </c>
      <c r="I117" s="406">
        <f t="shared" si="33"/>
        <v>4970</v>
      </c>
      <c r="J117" s="407">
        <f t="shared" si="7"/>
        <v>5220</v>
      </c>
      <c r="K117" s="406"/>
      <c r="L117" s="326">
        <f t="shared" si="20"/>
        <v>0</v>
      </c>
      <c r="O117" s="380">
        <v>4970</v>
      </c>
      <c r="Q117" s="382"/>
      <c r="R117" s="382"/>
      <c r="S117" s="381"/>
      <c r="T117" s="382"/>
      <c r="U117" s="382"/>
    </row>
    <row r="118" spans="1:21" s="380" customFormat="1" ht="29.25" x14ac:dyDescent="0.25">
      <c r="A118" s="403">
        <v>101</v>
      </c>
      <c r="B118" s="385" t="s">
        <v>290</v>
      </c>
      <c r="C118" s="388" t="s">
        <v>245</v>
      </c>
      <c r="D118" s="392" t="s">
        <v>244</v>
      </c>
      <c r="E118" s="376"/>
      <c r="F118" s="418"/>
      <c r="G118" s="325">
        <f t="shared" si="21"/>
        <v>600</v>
      </c>
      <c r="H118" s="407">
        <f t="shared" si="22"/>
        <v>630</v>
      </c>
      <c r="I118" s="406">
        <f t="shared" si="33"/>
        <v>600</v>
      </c>
      <c r="J118" s="407">
        <f t="shared" si="7"/>
        <v>630</v>
      </c>
      <c r="K118" s="406"/>
      <c r="L118" s="326">
        <f t="shared" si="20"/>
        <v>0</v>
      </c>
      <c r="O118" s="380">
        <v>600</v>
      </c>
      <c r="Q118" s="382"/>
      <c r="R118" s="382"/>
      <c r="S118" s="381"/>
      <c r="T118" s="382"/>
      <c r="U118" s="382"/>
    </row>
    <row r="119" spans="1:21" s="380" customFormat="1" x14ac:dyDescent="0.25">
      <c r="A119" s="403">
        <v>102</v>
      </c>
      <c r="B119" s="373" t="s">
        <v>70</v>
      </c>
      <c r="C119" s="374" t="s">
        <v>71</v>
      </c>
      <c r="D119" s="383" t="s">
        <v>72</v>
      </c>
      <c r="E119" s="393">
        <v>4</v>
      </c>
      <c r="F119" s="418">
        <v>0.01</v>
      </c>
      <c r="G119" s="325">
        <f t="shared" si="21"/>
        <v>1470</v>
      </c>
      <c r="H119" s="407">
        <f t="shared" si="22"/>
        <v>1540</v>
      </c>
      <c r="I119" s="406">
        <f t="shared" si="33"/>
        <v>1000</v>
      </c>
      <c r="J119" s="407">
        <f t="shared" si="7"/>
        <v>1050</v>
      </c>
      <c r="K119" s="406">
        <f>'Чарли в пленке Люкс'!K118</f>
        <v>470</v>
      </c>
      <c r="L119" s="326">
        <f t="shared" si="20"/>
        <v>490</v>
      </c>
      <c r="O119" s="380">
        <v>1000</v>
      </c>
      <c r="Q119" s="382"/>
      <c r="R119" s="382"/>
      <c r="S119" s="381"/>
      <c r="T119" s="382"/>
      <c r="U119" s="382"/>
    </row>
    <row r="120" spans="1:21" s="380" customFormat="1" ht="15.75" thickBot="1" x14ac:dyDescent="0.3">
      <c r="A120" s="403">
        <v>103</v>
      </c>
      <c r="B120" s="373" t="s">
        <v>73</v>
      </c>
      <c r="C120" s="374" t="s">
        <v>71</v>
      </c>
      <c r="D120" s="383" t="s">
        <v>74</v>
      </c>
      <c r="E120" s="393">
        <v>4</v>
      </c>
      <c r="F120" s="421">
        <v>0.01</v>
      </c>
      <c r="G120" s="327">
        <f t="shared" si="21"/>
        <v>1320</v>
      </c>
      <c r="H120" s="423">
        <f t="shared" si="22"/>
        <v>1390</v>
      </c>
      <c r="I120" s="422">
        <f t="shared" si="33"/>
        <v>1320</v>
      </c>
      <c r="J120" s="423">
        <f t="shared" si="7"/>
        <v>1390</v>
      </c>
      <c r="K120" s="422"/>
      <c r="L120" s="326">
        <f t="shared" si="20"/>
        <v>0</v>
      </c>
      <c r="O120" s="380">
        <v>1320</v>
      </c>
      <c r="Q120" s="382"/>
      <c r="R120" s="382"/>
      <c r="S120" s="381"/>
      <c r="T120" s="382"/>
      <c r="U120" s="382"/>
    </row>
    <row r="121" spans="1:21" s="380" customFormat="1" x14ac:dyDescent="0.25">
      <c r="A121" s="426"/>
      <c r="D121" s="440"/>
      <c r="E121" s="441"/>
      <c r="F121" s="431"/>
      <c r="G121" s="431"/>
      <c r="H121" s="431"/>
      <c r="I121" s="442"/>
      <c r="J121" s="442"/>
      <c r="K121" s="442"/>
      <c r="L121" s="442"/>
      <c r="O121" s="442"/>
      <c r="Q121" s="382"/>
      <c r="R121" s="382"/>
      <c r="S121" s="382"/>
      <c r="T121" s="382"/>
      <c r="U121" s="382"/>
    </row>
    <row r="122" spans="1:21" x14ac:dyDescent="0.25">
      <c r="A122" s="13"/>
      <c r="E122" s="77"/>
      <c r="F122" s="21"/>
      <c r="G122" s="21"/>
      <c r="H122" s="21"/>
      <c r="I122" s="26"/>
      <c r="J122" s="26"/>
      <c r="K122" s="26"/>
      <c r="L122" s="26"/>
      <c r="O122" s="26"/>
    </row>
    <row r="123" spans="1:21" x14ac:dyDescent="0.25">
      <c r="A123" s="13"/>
      <c r="E123" s="76"/>
      <c r="F123" s="21"/>
      <c r="G123" s="21"/>
      <c r="H123" s="21"/>
      <c r="I123" s="26"/>
      <c r="J123" s="26"/>
      <c r="K123" s="26"/>
      <c r="L123" s="26"/>
      <c r="O123" s="26"/>
    </row>
    <row r="124" spans="1:21" x14ac:dyDescent="0.25">
      <c r="A124" s="13"/>
      <c r="E124" s="76"/>
      <c r="F124" s="21"/>
      <c r="G124" s="21"/>
      <c r="H124" s="21"/>
      <c r="I124" s="26"/>
      <c r="J124" s="26"/>
      <c r="K124" s="26"/>
      <c r="L124" s="26"/>
      <c r="O124" s="26"/>
    </row>
    <row r="125" spans="1:21" x14ac:dyDescent="0.25">
      <c r="A125" s="13"/>
      <c r="B125" s="51"/>
      <c r="C125" s="88"/>
      <c r="E125" s="77"/>
      <c r="F125" s="21"/>
      <c r="G125" s="21"/>
      <c r="H125" s="21"/>
      <c r="I125" s="26"/>
      <c r="J125" s="26"/>
      <c r="K125" s="26"/>
      <c r="L125" s="26"/>
      <c r="O125" s="26"/>
    </row>
    <row r="126" spans="1:21" x14ac:dyDescent="0.25">
      <c r="A126" s="13"/>
      <c r="B126" s="51"/>
      <c r="C126" s="88"/>
      <c r="E126" s="76"/>
      <c r="F126" s="59"/>
      <c r="G126" s="59"/>
      <c r="H126" s="59"/>
      <c r="I126" s="26"/>
      <c r="J126" s="26"/>
      <c r="K126" s="26"/>
      <c r="L126" s="26"/>
      <c r="O126" s="26"/>
    </row>
    <row r="127" spans="1:21" x14ac:dyDescent="0.25">
      <c r="A127" s="13"/>
      <c r="B127" s="51"/>
      <c r="C127" s="88"/>
      <c r="D127" s="53"/>
      <c r="E127" s="21"/>
      <c r="F127" s="21"/>
      <c r="G127" s="21"/>
      <c r="H127" s="21"/>
      <c r="I127" s="26"/>
      <c r="J127" s="26"/>
      <c r="K127" s="26"/>
      <c r="L127" s="26"/>
      <c r="O127" s="26"/>
    </row>
    <row r="128" spans="1:21" x14ac:dyDescent="0.25">
      <c r="A128" s="13"/>
      <c r="B128" s="51"/>
      <c r="C128" s="88"/>
      <c r="D128" s="53"/>
      <c r="E128" s="21"/>
      <c r="F128" s="21"/>
      <c r="G128" s="21"/>
      <c r="H128" s="21"/>
      <c r="I128" s="26"/>
      <c r="J128" s="26"/>
      <c r="K128" s="26"/>
      <c r="L128" s="26"/>
      <c r="O128" s="26"/>
    </row>
  </sheetData>
  <mergeCells count="5">
    <mergeCell ref="B9:C9"/>
    <mergeCell ref="B11:C11"/>
    <mergeCell ref="G16:H16"/>
    <mergeCell ref="I16:J16"/>
    <mergeCell ref="K16:L16"/>
  </mergeCells>
  <pageMargins left="0.7" right="0.7" top="0.75" bottom="0.75" header="0.3" footer="0.3"/>
  <pageSetup scale="6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U130"/>
  <sheetViews>
    <sheetView topLeftCell="A96" zoomScaleNormal="100" workbookViewId="0">
      <selection activeCell="L20" sqref="L20:L122"/>
    </sheetView>
  </sheetViews>
  <sheetFormatPr defaultRowHeight="15" x14ac:dyDescent="0.25"/>
  <cols>
    <col min="1" max="1" width="2.42578125" customWidth="1"/>
    <col min="2" max="2" width="13.42578125" customWidth="1"/>
    <col min="3" max="3" width="14.140625" customWidth="1"/>
    <col min="4" max="4" width="11.42578125" customWidth="1"/>
    <col min="5" max="5" width="3.7109375" customWidth="1"/>
    <col min="6" max="6" width="6.42578125" customWidth="1"/>
    <col min="7" max="8" width="9.140625" style="299" customWidth="1"/>
    <col min="10" max="10" width="9.140625" style="257"/>
    <col min="11" max="12" width="9.140625" style="299"/>
    <col min="15" max="15" width="6.85546875" style="254" hidden="1" customWidth="1"/>
    <col min="16" max="16" width="9.140625" customWidth="1"/>
    <col min="17" max="21" width="9.140625" style="352"/>
  </cols>
  <sheetData>
    <row r="1" spans="1:21" x14ac:dyDescent="0.25">
      <c r="A1" s="7"/>
      <c r="B1" s="78"/>
      <c r="C1" s="62"/>
      <c r="D1" s="61"/>
      <c r="E1" s="16"/>
      <c r="F1" s="21"/>
      <c r="G1" s="21"/>
      <c r="H1" s="21"/>
      <c r="I1" s="26"/>
      <c r="J1" s="26"/>
      <c r="K1" s="26"/>
      <c r="L1" s="26"/>
      <c r="O1" s="26"/>
    </row>
    <row r="2" spans="1:21" x14ac:dyDescent="0.25">
      <c r="A2" s="11"/>
      <c r="B2" s="79"/>
      <c r="C2" s="62"/>
      <c r="D2" s="16"/>
      <c r="E2" s="21"/>
      <c r="F2" s="21"/>
      <c r="G2" s="21"/>
      <c r="H2" s="21"/>
      <c r="I2" s="26"/>
      <c r="J2" s="26"/>
      <c r="K2" s="26"/>
      <c r="L2" s="26"/>
      <c r="O2" s="26"/>
    </row>
    <row r="3" spans="1:21" x14ac:dyDescent="0.25">
      <c r="A3" s="11"/>
      <c r="B3" s="79"/>
      <c r="C3" s="62"/>
      <c r="D3" s="60"/>
      <c r="E3" s="21"/>
      <c r="F3" s="21"/>
      <c r="G3" s="21"/>
      <c r="H3" s="21"/>
      <c r="I3" s="26"/>
      <c r="J3" s="26"/>
      <c r="K3" s="26"/>
      <c r="L3" s="26"/>
      <c r="O3" s="26"/>
    </row>
    <row r="4" spans="1:21" x14ac:dyDescent="0.25">
      <c r="A4" s="83" t="s">
        <v>8</v>
      </c>
      <c r="B4" s="153" t="s">
        <v>224</v>
      </c>
      <c r="C4" s="72"/>
      <c r="D4" s="154"/>
      <c r="E4" s="155"/>
      <c r="F4" s="155"/>
      <c r="G4" s="155"/>
      <c r="H4" s="155"/>
      <c r="I4" s="85"/>
      <c r="J4" s="85"/>
      <c r="K4" s="85"/>
      <c r="L4" s="85"/>
      <c r="O4" s="85"/>
    </row>
    <row r="5" spans="1:21" x14ac:dyDescent="0.25">
      <c r="A5" s="83"/>
      <c r="B5" s="156"/>
      <c r="C5" s="72"/>
      <c r="D5" s="154"/>
      <c r="E5" s="155"/>
      <c r="F5" s="155"/>
      <c r="G5" s="155"/>
      <c r="H5" s="155"/>
      <c r="I5" s="85"/>
      <c r="J5" s="85"/>
      <c r="K5" s="85"/>
      <c r="L5" s="85"/>
      <c r="O5" s="85"/>
    </row>
    <row r="6" spans="1:21" x14ac:dyDescent="0.25">
      <c r="A6" s="83"/>
      <c r="B6" s="87" t="s">
        <v>223</v>
      </c>
      <c r="C6" s="72"/>
      <c r="D6" s="154"/>
      <c r="E6" s="155"/>
      <c r="F6" s="155"/>
      <c r="G6" s="155"/>
      <c r="H6" s="155"/>
      <c r="I6" s="85"/>
      <c r="J6" s="85"/>
      <c r="K6" s="85"/>
      <c r="L6" s="85"/>
      <c r="O6" s="85"/>
    </row>
    <row r="7" spans="1:21" x14ac:dyDescent="0.25">
      <c r="A7" s="13"/>
      <c r="B7" s="80" t="s">
        <v>7</v>
      </c>
      <c r="C7" s="182" t="s">
        <v>383</v>
      </c>
      <c r="D7" s="183"/>
      <c r="E7" s="184"/>
      <c r="F7" s="184"/>
      <c r="G7" s="184"/>
      <c r="H7" s="184"/>
      <c r="I7" s="26"/>
      <c r="J7" s="26"/>
      <c r="K7" s="26"/>
      <c r="L7" s="26"/>
      <c r="O7" s="26"/>
    </row>
    <row r="8" spans="1:21" x14ac:dyDescent="0.25">
      <c r="A8" s="13"/>
      <c r="B8" s="160" t="s">
        <v>5</v>
      </c>
      <c r="C8" s="5"/>
      <c r="D8" s="154"/>
      <c r="E8" s="5"/>
      <c r="F8" s="21"/>
      <c r="G8" s="21"/>
      <c r="H8" s="21"/>
      <c r="I8" s="26"/>
      <c r="J8" s="26"/>
      <c r="K8" s="26"/>
      <c r="L8" s="26"/>
      <c r="O8" s="26"/>
    </row>
    <row r="9" spans="1:21" x14ac:dyDescent="0.25">
      <c r="A9" s="13"/>
      <c r="B9" s="521" t="s">
        <v>103</v>
      </c>
      <c r="C9" s="522"/>
      <c r="D9" s="165" t="s">
        <v>76</v>
      </c>
      <c r="E9" s="5"/>
      <c r="F9" s="21"/>
      <c r="G9" s="21"/>
      <c r="H9" s="21"/>
      <c r="I9" s="26"/>
      <c r="J9" s="26"/>
      <c r="K9" s="26"/>
      <c r="L9" s="26"/>
      <c r="O9" s="26"/>
    </row>
    <row r="10" spans="1:21" x14ac:dyDescent="0.25">
      <c r="A10" s="13"/>
      <c r="B10" s="156"/>
      <c r="C10" s="5"/>
      <c r="D10" s="165" t="s">
        <v>172</v>
      </c>
      <c r="E10" s="5"/>
      <c r="F10" s="21"/>
      <c r="G10" s="21"/>
      <c r="H10" s="21"/>
      <c r="I10" s="26"/>
      <c r="J10" s="26"/>
      <c r="K10" s="26"/>
      <c r="L10" s="26"/>
      <c r="O10" s="26"/>
    </row>
    <row r="11" spans="1:21" x14ac:dyDescent="0.25">
      <c r="A11" s="13"/>
      <c r="B11" s="521" t="s">
        <v>4</v>
      </c>
      <c r="C11" s="522"/>
      <c r="D11" s="165" t="s">
        <v>306</v>
      </c>
      <c r="E11" s="5"/>
      <c r="F11" s="21"/>
      <c r="G11" s="21"/>
      <c r="H11" s="21"/>
      <c r="I11" s="26"/>
      <c r="J11" s="26"/>
      <c r="K11" s="26"/>
      <c r="L11" s="26"/>
      <c r="O11" s="26"/>
    </row>
    <row r="12" spans="1:21" x14ac:dyDescent="0.25">
      <c r="A12" s="13"/>
      <c r="B12" s="155"/>
      <c r="C12" s="166"/>
      <c r="D12" s="165" t="s">
        <v>307</v>
      </c>
      <c r="E12" s="5"/>
      <c r="F12" s="21"/>
      <c r="G12" s="21"/>
      <c r="H12" s="21"/>
      <c r="I12" s="26"/>
      <c r="J12" s="26"/>
      <c r="K12" s="26"/>
      <c r="L12" s="26"/>
      <c r="O12" s="26"/>
    </row>
    <row r="13" spans="1:21" x14ac:dyDescent="0.25">
      <c r="A13" s="13"/>
      <c r="B13" s="155"/>
      <c r="C13" s="166"/>
      <c r="D13" s="165" t="s">
        <v>308</v>
      </c>
      <c r="E13" s="5"/>
      <c r="F13" s="21"/>
      <c r="G13" s="21"/>
      <c r="H13" s="21"/>
      <c r="I13" s="26"/>
      <c r="J13" s="26"/>
      <c r="K13" s="26"/>
      <c r="L13" s="26"/>
      <c r="O13" s="26"/>
    </row>
    <row r="14" spans="1:21" x14ac:dyDescent="0.25">
      <c r="A14" s="13"/>
      <c r="B14" s="155"/>
      <c r="C14" s="166"/>
      <c r="D14" s="165" t="s">
        <v>309</v>
      </c>
      <c r="E14" s="5"/>
      <c r="F14" s="21"/>
      <c r="G14" s="21"/>
      <c r="H14" s="21"/>
      <c r="I14" s="26"/>
      <c r="J14" s="26"/>
      <c r="K14" s="26"/>
      <c r="L14" s="26"/>
      <c r="O14" s="26"/>
    </row>
    <row r="15" spans="1:21" x14ac:dyDescent="0.25">
      <c r="A15" s="13"/>
      <c r="B15" s="155"/>
      <c r="C15" s="166"/>
      <c r="D15" s="165" t="s">
        <v>310</v>
      </c>
      <c r="E15" s="5"/>
      <c r="F15" s="21"/>
      <c r="G15" s="21"/>
      <c r="H15" s="21"/>
      <c r="I15" s="26"/>
      <c r="J15" s="26"/>
      <c r="K15" s="26"/>
      <c r="L15" s="26"/>
      <c r="O15" s="26"/>
    </row>
    <row r="16" spans="1:21" s="266" customFormat="1" x14ac:dyDescent="0.25">
      <c r="A16" s="13"/>
      <c r="B16" s="162" t="s">
        <v>316</v>
      </c>
      <c r="D16" s="265" t="s">
        <v>362</v>
      </c>
      <c r="E16" s="265"/>
      <c r="F16" s="265"/>
      <c r="G16" s="298"/>
      <c r="H16" s="298"/>
      <c r="I16" s="93"/>
      <c r="K16" s="299"/>
      <c r="L16" s="299"/>
      <c r="M16" s="26"/>
      <c r="N16" s="93"/>
      <c r="Q16" s="352"/>
      <c r="R16" s="352"/>
      <c r="S16" s="352"/>
      <c r="T16" s="352"/>
      <c r="U16" s="352"/>
    </row>
    <row r="17" spans="1:21" s="266" customFormat="1" ht="15.75" thickBot="1" x14ac:dyDescent="0.3">
      <c r="A17" s="13"/>
      <c r="B17" s="162"/>
      <c r="D17" s="189" t="s">
        <v>385</v>
      </c>
      <c r="E17" s="265"/>
      <c r="F17" s="265"/>
      <c r="G17" s="298"/>
      <c r="H17" s="298"/>
      <c r="I17" s="93"/>
      <c r="K17" s="299"/>
      <c r="L17" s="299"/>
      <c r="M17" s="26"/>
      <c r="N17" s="93"/>
      <c r="Q17" s="352"/>
      <c r="R17" s="352"/>
      <c r="S17" s="352"/>
      <c r="T17" s="352"/>
      <c r="U17" s="352"/>
    </row>
    <row r="18" spans="1:21" s="266" customFormat="1" ht="15.75" x14ac:dyDescent="0.25">
      <c r="A18" s="13"/>
      <c r="B18" s="164" t="s">
        <v>317</v>
      </c>
      <c r="C18" s="166"/>
      <c r="D18" s="165"/>
      <c r="E18" s="265"/>
      <c r="F18" s="21"/>
      <c r="G18" s="541" t="s">
        <v>366</v>
      </c>
      <c r="H18" s="542"/>
      <c r="I18" s="543" t="s">
        <v>12</v>
      </c>
      <c r="J18" s="544"/>
      <c r="K18" s="541" t="s">
        <v>367</v>
      </c>
      <c r="L18" s="542"/>
      <c r="M18" s="26"/>
      <c r="Q18" s="352"/>
      <c r="R18" s="352"/>
      <c r="S18" s="352"/>
      <c r="T18" s="352"/>
      <c r="U18" s="352"/>
    </row>
    <row r="19" spans="1:21" ht="16.5" x14ac:dyDescent="0.25">
      <c r="A19" s="229" t="s">
        <v>0</v>
      </c>
      <c r="B19" s="231" t="s">
        <v>3</v>
      </c>
      <c r="C19" s="227" t="s">
        <v>2</v>
      </c>
      <c r="D19" s="228" t="s">
        <v>9</v>
      </c>
      <c r="E19" s="232" t="s">
        <v>1</v>
      </c>
      <c r="F19" s="304" t="s">
        <v>102</v>
      </c>
      <c r="G19" s="317" t="s">
        <v>348</v>
      </c>
      <c r="H19" s="319" t="s">
        <v>382</v>
      </c>
      <c r="I19" s="317" t="s">
        <v>348</v>
      </c>
      <c r="J19" s="319" t="s">
        <v>382</v>
      </c>
      <c r="K19" s="317" t="s">
        <v>348</v>
      </c>
      <c r="L19" s="319" t="s">
        <v>382</v>
      </c>
      <c r="O19" s="230" t="s">
        <v>346</v>
      </c>
    </row>
    <row r="20" spans="1:21" x14ac:dyDescent="0.25">
      <c r="A20" s="200">
        <v>1</v>
      </c>
      <c r="B20" s="201" t="s">
        <v>178</v>
      </c>
      <c r="C20" s="64" t="s">
        <v>184</v>
      </c>
      <c r="D20" s="31" t="s">
        <v>185</v>
      </c>
      <c r="E20" s="74"/>
      <c r="F20" s="212"/>
      <c r="G20" s="325">
        <f>I20+K20</f>
        <v>1700</v>
      </c>
      <c r="H20" s="326">
        <f>J20+L20</f>
        <v>1790</v>
      </c>
      <c r="I20" s="335">
        <f t="shared" ref="I20:I41" si="0">ROUND(O20*(1+ОбщаяНаценка/100),-1)</f>
        <v>330</v>
      </c>
      <c r="J20" s="326">
        <f>ROUND(I20*1.05,-1)</f>
        <v>350</v>
      </c>
      <c r="K20" s="335">
        <f>'Чарли в пленке Шале'!K18</f>
        <v>1370</v>
      </c>
      <c r="L20" s="326">
        <f t="shared" ref="L20:L83" si="1">ROUND(K20*1.05,-1)</f>
        <v>1440</v>
      </c>
      <c r="M20" s="172" t="s">
        <v>321</v>
      </c>
      <c r="N20" s="172"/>
      <c r="O20" s="351">
        <v>330</v>
      </c>
      <c r="Q20" s="258"/>
      <c r="S20" s="258"/>
    </row>
    <row r="21" spans="1:21" x14ac:dyDescent="0.25">
      <c r="A21" s="200">
        <v>2</v>
      </c>
      <c r="B21" s="238" t="s">
        <v>328</v>
      </c>
      <c r="C21" s="142" t="s">
        <v>184</v>
      </c>
      <c r="D21" s="249" t="s">
        <v>329</v>
      </c>
      <c r="E21" s="171"/>
      <c r="F21" s="215"/>
      <c r="G21" s="325">
        <f t="shared" ref="G21:G84" si="2">I21+K21</f>
        <v>1800</v>
      </c>
      <c r="H21" s="326">
        <f t="shared" ref="H21:H84" si="3">J21+L21</f>
        <v>1890</v>
      </c>
      <c r="I21" s="335">
        <f t="shared" si="0"/>
        <v>400</v>
      </c>
      <c r="J21" s="326">
        <f t="shared" ref="J21:J66" si="4">ROUND(I21*1.05,-1)</f>
        <v>420</v>
      </c>
      <c r="K21" s="335">
        <f>'Чарли в пленке Шале'!K19</f>
        <v>1400</v>
      </c>
      <c r="L21" s="326">
        <f t="shared" si="1"/>
        <v>1470</v>
      </c>
      <c r="M21" s="172" t="s">
        <v>322</v>
      </c>
      <c r="N21" s="172"/>
      <c r="O21" s="351">
        <v>400</v>
      </c>
      <c r="Q21" s="258"/>
      <c r="S21" s="258"/>
    </row>
    <row r="22" spans="1:21" x14ac:dyDescent="0.25">
      <c r="A22" s="200">
        <v>3</v>
      </c>
      <c r="B22" s="238" t="s">
        <v>179</v>
      </c>
      <c r="C22" s="142" t="s">
        <v>184</v>
      </c>
      <c r="D22" s="249" t="s">
        <v>186</v>
      </c>
      <c r="E22" s="171"/>
      <c r="F22" s="215"/>
      <c r="G22" s="325">
        <f t="shared" si="2"/>
        <v>1900</v>
      </c>
      <c r="H22" s="326">
        <f t="shared" si="3"/>
        <v>1990</v>
      </c>
      <c r="I22" s="335">
        <f t="shared" si="0"/>
        <v>430</v>
      </c>
      <c r="J22" s="326">
        <f t="shared" si="4"/>
        <v>450</v>
      </c>
      <c r="K22" s="335">
        <f>'Чарли в пленке Шале'!K20</f>
        <v>1470</v>
      </c>
      <c r="L22" s="326">
        <f t="shared" si="1"/>
        <v>1540</v>
      </c>
      <c r="M22" s="172" t="s">
        <v>323</v>
      </c>
      <c r="N22" s="172"/>
      <c r="O22" s="351">
        <v>430</v>
      </c>
      <c r="Q22" s="258"/>
      <c r="S22" s="258"/>
    </row>
    <row r="23" spans="1:21" x14ac:dyDescent="0.25">
      <c r="A23" s="200">
        <v>4</v>
      </c>
      <c r="B23" s="238" t="s">
        <v>180</v>
      </c>
      <c r="C23" s="142" t="s">
        <v>184</v>
      </c>
      <c r="D23" s="249" t="s">
        <v>187</v>
      </c>
      <c r="E23" s="171"/>
      <c r="F23" s="215"/>
      <c r="G23" s="325">
        <f t="shared" si="2"/>
        <v>2020</v>
      </c>
      <c r="H23" s="326">
        <f t="shared" si="3"/>
        <v>2120</v>
      </c>
      <c r="I23" s="335">
        <f t="shared" si="0"/>
        <v>490</v>
      </c>
      <c r="J23" s="326">
        <f t="shared" si="4"/>
        <v>510</v>
      </c>
      <c r="K23" s="335">
        <f>'Чарли в пленке Шале'!K21</f>
        <v>1530</v>
      </c>
      <c r="L23" s="326">
        <f t="shared" si="1"/>
        <v>1610</v>
      </c>
      <c r="M23" s="172" t="s">
        <v>324</v>
      </c>
      <c r="N23" s="172"/>
      <c r="O23" s="351">
        <v>490</v>
      </c>
      <c r="Q23" s="258"/>
      <c r="S23" s="258"/>
    </row>
    <row r="24" spans="1:21" x14ac:dyDescent="0.25">
      <c r="A24" s="200">
        <v>5</v>
      </c>
      <c r="B24" s="238" t="s">
        <v>181</v>
      </c>
      <c r="C24" s="142" t="s">
        <v>184</v>
      </c>
      <c r="D24" s="249" t="s">
        <v>188</v>
      </c>
      <c r="E24" s="171"/>
      <c r="F24" s="215"/>
      <c r="G24" s="325">
        <f t="shared" si="2"/>
        <v>2130</v>
      </c>
      <c r="H24" s="326">
        <f t="shared" si="3"/>
        <v>2240</v>
      </c>
      <c r="I24" s="335">
        <f t="shared" si="0"/>
        <v>550</v>
      </c>
      <c r="J24" s="326">
        <f t="shared" si="4"/>
        <v>580</v>
      </c>
      <c r="K24" s="335">
        <f>'Чарли в пленке Шале'!K22</f>
        <v>1580</v>
      </c>
      <c r="L24" s="326">
        <f t="shared" si="1"/>
        <v>1660</v>
      </c>
      <c r="M24" s="172" t="s">
        <v>325</v>
      </c>
      <c r="N24" s="172"/>
      <c r="O24" s="351">
        <v>550</v>
      </c>
      <c r="Q24" s="258"/>
      <c r="S24" s="258"/>
    </row>
    <row r="25" spans="1:21" x14ac:dyDescent="0.25">
      <c r="A25" s="200">
        <v>6</v>
      </c>
      <c r="B25" s="238" t="s">
        <v>182</v>
      </c>
      <c r="C25" s="142" t="s">
        <v>184</v>
      </c>
      <c r="D25" s="249" t="s">
        <v>189</v>
      </c>
      <c r="E25" s="171"/>
      <c r="F25" s="215"/>
      <c r="G25" s="325">
        <f t="shared" si="2"/>
        <v>2260</v>
      </c>
      <c r="H25" s="326">
        <f t="shared" si="3"/>
        <v>2370</v>
      </c>
      <c r="I25" s="335">
        <f t="shared" si="0"/>
        <v>650</v>
      </c>
      <c r="J25" s="326">
        <f t="shared" si="4"/>
        <v>680</v>
      </c>
      <c r="K25" s="335">
        <f>'Чарли в пленке Шале'!K23</f>
        <v>1610</v>
      </c>
      <c r="L25" s="326">
        <f t="shared" si="1"/>
        <v>1690</v>
      </c>
      <c r="M25" s="172"/>
      <c r="N25" s="172"/>
      <c r="O25" s="351">
        <v>650</v>
      </c>
      <c r="Q25" s="258"/>
      <c r="S25" s="258"/>
    </row>
    <row r="26" spans="1:21" x14ac:dyDescent="0.25">
      <c r="A26" s="200">
        <v>7</v>
      </c>
      <c r="B26" s="235" t="s">
        <v>183</v>
      </c>
      <c r="C26" s="142" t="s">
        <v>184</v>
      </c>
      <c r="D26" s="249" t="s">
        <v>190</v>
      </c>
      <c r="E26" s="171"/>
      <c r="F26" s="215"/>
      <c r="G26" s="325">
        <f t="shared" si="2"/>
        <v>720</v>
      </c>
      <c r="H26" s="326">
        <f t="shared" si="3"/>
        <v>750</v>
      </c>
      <c r="I26" s="335">
        <f t="shared" si="0"/>
        <v>60</v>
      </c>
      <c r="J26" s="326">
        <f t="shared" si="4"/>
        <v>60</v>
      </c>
      <c r="K26" s="335">
        <f>'Чарли в пленке Шале'!K24</f>
        <v>660</v>
      </c>
      <c r="L26" s="326">
        <f t="shared" si="1"/>
        <v>690</v>
      </c>
      <c r="M26" s="172"/>
      <c r="N26" s="172"/>
      <c r="O26" s="351">
        <v>60</v>
      </c>
      <c r="Q26" s="258"/>
      <c r="S26" s="258"/>
    </row>
    <row r="27" spans="1:21" x14ac:dyDescent="0.25">
      <c r="A27" s="200">
        <v>8</v>
      </c>
      <c r="B27" s="235" t="s">
        <v>330</v>
      </c>
      <c r="C27" s="142" t="s">
        <v>184</v>
      </c>
      <c r="D27" s="249" t="s">
        <v>341</v>
      </c>
      <c r="E27" s="171"/>
      <c r="F27" s="215"/>
      <c r="G27" s="325">
        <f t="shared" si="2"/>
        <v>2740</v>
      </c>
      <c r="H27" s="326">
        <f t="shared" si="3"/>
        <v>2880</v>
      </c>
      <c r="I27" s="335">
        <f t="shared" si="0"/>
        <v>500</v>
      </c>
      <c r="J27" s="326">
        <f t="shared" si="4"/>
        <v>530</v>
      </c>
      <c r="K27" s="335">
        <f>'Чарли в пленке Шале'!K25</f>
        <v>2240</v>
      </c>
      <c r="L27" s="326">
        <f t="shared" si="1"/>
        <v>2350</v>
      </c>
      <c r="M27" s="172"/>
      <c r="N27" s="172"/>
      <c r="O27" s="351">
        <v>500</v>
      </c>
      <c r="Q27" s="258"/>
      <c r="S27" s="258"/>
    </row>
    <row r="28" spans="1:21" x14ac:dyDescent="0.25">
      <c r="A28" s="200">
        <v>9</v>
      </c>
      <c r="B28" s="203" t="s">
        <v>192</v>
      </c>
      <c r="C28" s="65" t="s">
        <v>10</v>
      </c>
      <c r="D28" s="46" t="s">
        <v>11</v>
      </c>
      <c r="E28" s="74">
        <v>2</v>
      </c>
      <c r="F28" s="212">
        <v>0.01</v>
      </c>
      <c r="G28" s="325">
        <f t="shared" si="2"/>
        <v>1560</v>
      </c>
      <c r="H28" s="326">
        <f t="shared" si="3"/>
        <v>1640</v>
      </c>
      <c r="I28" s="335">
        <f t="shared" si="0"/>
        <v>620</v>
      </c>
      <c r="J28" s="326">
        <f t="shared" si="4"/>
        <v>650</v>
      </c>
      <c r="K28" s="335">
        <f>'Чарли в пленке Шале'!K26</f>
        <v>940</v>
      </c>
      <c r="L28" s="326">
        <f t="shared" si="1"/>
        <v>990</v>
      </c>
      <c r="O28" s="351">
        <v>620</v>
      </c>
      <c r="Q28" s="258"/>
      <c r="S28" s="258"/>
    </row>
    <row r="29" spans="1:21" x14ac:dyDescent="0.25">
      <c r="A29" s="200">
        <v>10</v>
      </c>
      <c r="B29" s="204" t="s">
        <v>196</v>
      </c>
      <c r="C29" s="66" t="s">
        <v>217</v>
      </c>
      <c r="D29" s="25" t="s">
        <v>173</v>
      </c>
      <c r="E29" s="74"/>
      <c r="F29" s="212"/>
      <c r="G29" s="325">
        <f t="shared" si="2"/>
        <v>1900</v>
      </c>
      <c r="H29" s="326">
        <f t="shared" si="3"/>
        <v>2000</v>
      </c>
      <c r="I29" s="335">
        <f t="shared" si="0"/>
        <v>760</v>
      </c>
      <c r="J29" s="326">
        <f t="shared" si="4"/>
        <v>800</v>
      </c>
      <c r="K29" s="335">
        <f>'Чарли в пленке Шале'!K27</f>
        <v>1140</v>
      </c>
      <c r="L29" s="326">
        <f t="shared" si="1"/>
        <v>1200</v>
      </c>
      <c r="O29" s="351">
        <v>760</v>
      </c>
      <c r="Q29" s="258"/>
      <c r="S29" s="258"/>
    </row>
    <row r="30" spans="1:21" x14ac:dyDescent="0.25">
      <c r="A30" s="200">
        <v>11</v>
      </c>
      <c r="B30" s="203" t="s">
        <v>274</v>
      </c>
      <c r="C30" s="67" t="s">
        <v>217</v>
      </c>
      <c r="D30" s="36" t="s">
        <v>13</v>
      </c>
      <c r="E30" s="74">
        <v>3</v>
      </c>
      <c r="F30" s="212">
        <v>0.01</v>
      </c>
      <c r="G30" s="325">
        <f t="shared" si="2"/>
        <v>1930</v>
      </c>
      <c r="H30" s="326">
        <f t="shared" si="3"/>
        <v>2020</v>
      </c>
      <c r="I30" s="335">
        <f t="shared" si="0"/>
        <v>880</v>
      </c>
      <c r="J30" s="326">
        <f t="shared" si="4"/>
        <v>920</v>
      </c>
      <c r="K30" s="335">
        <f>'Чарли в пленке Шале'!K28</f>
        <v>1050</v>
      </c>
      <c r="L30" s="326">
        <f t="shared" si="1"/>
        <v>1100</v>
      </c>
      <c r="O30" s="351">
        <v>880</v>
      </c>
      <c r="Q30" s="258"/>
      <c r="S30" s="258"/>
    </row>
    <row r="31" spans="1:21" x14ac:dyDescent="0.25">
      <c r="A31" s="200">
        <v>12</v>
      </c>
      <c r="B31" s="201" t="s">
        <v>115</v>
      </c>
      <c r="C31" s="66" t="s">
        <v>217</v>
      </c>
      <c r="D31" s="25" t="s">
        <v>127</v>
      </c>
      <c r="E31" s="74"/>
      <c r="F31" s="212"/>
      <c r="G31" s="325">
        <f t="shared" si="2"/>
        <v>2370</v>
      </c>
      <c r="H31" s="326">
        <f t="shared" si="3"/>
        <v>2480</v>
      </c>
      <c r="I31" s="335">
        <f t="shared" si="0"/>
        <v>1090</v>
      </c>
      <c r="J31" s="326">
        <f t="shared" si="4"/>
        <v>1140</v>
      </c>
      <c r="K31" s="335">
        <f>'Чарли в пленке Шале'!K29</f>
        <v>1280</v>
      </c>
      <c r="L31" s="326">
        <f t="shared" si="1"/>
        <v>1340</v>
      </c>
      <c r="O31" s="351">
        <v>1090</v>
      </c>
      <c r="Q31" s="258"/>
      <c r="S31" s="258"/>
    </row>
    <row r="32" spans="1:21" x14ac:dyDescent="0.25">
      <c r="A32" s="200">
        <v>13</v>
      </c>
      <c r="B32" s="201" t="s">
        <v>262</v>
      </c>
      <c r="C32" s="66" t="s">
        <v>217</v>
      </c>
      <c r="D32" s="25" t="s">
        <v>264</v>
      </c>
      <c r="E32" s="74"/>
      <c r="F32" s="212"/>
      <c r="G32" s="325">
        <f t="shared" si="2"/>
        <v>2130</v>
      </c>
      <c r="H32" s="326">
        <f t="shared" si="3"/>
        <v>2240</v>
      </c>
      <c r="I32" s="335">
        <f t="shared" si="0"/>
        <v>1010</v>
      </c>
      <c r="J32" s="326">
        <f t="shared" si="4"/>
        <v>1060</v>
      </c>
      <c r="K32" s="335">
        <f>'Чарли в пленке Шале'!K30</f>
        <v>1120</v>
      </c>
      <c r="L32" s="326">
        <f t="shared" si="1"/>
        <v>1180</v>
      </c>
      <c r="O32" s="351">
        <v>1010</v>
      </c>
      <c r="Q32" s="258"/>
      <c r="S32" s="258"/>
    </row>
    <row r="33" spans="1:19" x14ac:dyDescent="0.25">
      <c r="A33" s="200">
        <v>14</v>
      </c>
      <c r="B33" s="201" t="s">
        <v>265</v>
      </c>
      <c r="C33" s="66" t="s">
        <v>217</v>
      </c>
      <c r="D33" s="25" t="s">
        <v>266</v>
      </c>
      <c r="E33" s="74"/>
      <c r="F33" s="212"/>
      <c r="G33" s="325">
        <f t="shared" si="2"/>
        <v>2580</v>
      </c>
      <c r="H33" s="326">
        <f t="shared" si="3"/>
        <v>2710</v>
      </c>
      <c r="I33" s="335">
        <f t="shared" si="0"/>
        <v>1260</v>
      </c>
      <c r="J33" s="326">
        <f t="shared" si="4"/>
        <v>1320</v>
      </c>
      <c r="K33" s="335">
        <f>'Чарли в пленке Шале'!K31</f>
        <v>1320</v>
      </c>
      <c r="L33" s="326">
        <f t="shared" si="1"/>
        <v>1390</v>
      </c>
      <c r="O33" s="351">
        <v>1260</v>
      </c>
      <c r="Q33" s="258"/>
      <c r="S33" s="258"/>
    </row>
    <row r="34" spans="1:19" x14ac:dyDescent="0.25">
      <c r="A34" s="200">
        <v>15</v>
      </c>
      <c r="B34" s="203" t="s">
        <v>275</v>
      </c>
      <c r="C34" s="67" t="s">
        <v>217</v>
      </c>
      <c r="D34" s="58" t="s">
        <v>14</v>
      </c>
      <c r="E34" s="74">
        <v>4</v>
      </c>
      <c r="F34" s="212">
        <v>0.01</v>
      </c>
      <c r="G34" s="325">
        <f t="shared" si="2"/>
        <v>2300</v>
      </c>
      <c r="H34" s="326">
        <f t="shared" si="3"/>
        <v>2420</v>
      </c>
      <c r="I34" s="335">
        <f t="shared" si="0"/>
        <v>1140</v>
      </c>
      <c r="J34" s="326">
        <f t="shared" si="4"/>
        <v>1200</v>
      </c>
      <c r="K34" s="335">
        <f>'Чарли в пленке Шале'!K32</f>
        <v>1160</v>
      </c>
      <c r="L34" s="326">
        <f t="shared" si="1"/>
        <v>1220</v>
      </c>
      <c r="O34" s="351">
        <v>1140</v>
      </c>
      <c r="Q34" s="258"/>
      <c r="S34" s="258"/>
    </row>
    <row r="35" spans="1:19" x14ac:dyDescent="0.25">
      <c r="A35" s="200">
        <v>16</v>
      </c>
      <c r="B35" s="201" t="s">
        <v>116</v>
      </c>
      <c r="C35" s="66" t="s">
        <v>217</v>
      </c>
      <c r="D35" s="25" t="s">
        <v>128</v>
      </c>
      <c r="E35" s="74"/>
      <c r="F35" s="212"/>
      <c r="G35" s="325">
        <f t="shared" si="2"/>
        <v>2850</v>
      </c>
      <c r="H35" s="326">
        <f t="shared" si="3"/>
        <v>2990</v>
      </c>
      <c r="I35" s="335">
        <f t="shared" si="0"/>
        <v>1420</v>
      </c>
      <c r="J35" s="326">
        <f t="shared" si="4"/>
        <v>1490</v>
      </c>
      <c r="K35" s="335">
        <f>'Чарли в пленке Шале'!K33</f>
        <v>1430</v>
      </c>
      <c r="L35" s="326">
        <f t="shared" si="1"/>
        <v>1500</v>
      </c>
      <c r="O35" s="351">
        <v>1420</v>
      </c>
      <c r="Q35" s="258"/>
      <c r="S35" s="258"/>
    </row>
    <row r="36" spans="1:19" x14ac:dyDescent="0.25">
      <c r="A36" s="200">
        <v>17</v>
      </c>
      <c r="B36" s="203" t="s">
        <v>285</v>
      </c>
      <c r="C36" s="69" t="s">
        <v>218</v>
      </c>
      <c r="D36" s="24" t="s">
        <v>15</v>
      </c>
      <c r="E36" s="74">
        <v>5</v>
      </c>
      <c r="F36" s="212">
        <v>0.01</v>
      </c>
      <c r="G36" s="325">
        <f t="shared" si="2"/>
        <v>2490</v>
      </c>
      <c r="H36" s="326">
        <f t="shared" si="3"/>
        <v>2610</v>
      </c>
      <c r="I36" s="335">
        <f t="shared" si="0"/>
        <v>1270</v>
      </c>
      <c r="J36" s="326">
        <f t="shared" si="4"/>
        <v>1330</v>
      </c>
      <c r="K36" s="335">
        <f>'Чарли в пленке Шале'!K34</f>
        <v>1220</v>
      </c>
      <c r="L36" s="326">
        <f t="shared" si="1"/>
        <v>1280</v>
      </c>
      <c r="O36" s="351">
        <v>1270</v>
      </c>
      <c r="Q36" s="258"/>
      <c r="S36" s="258"/>
    </row>
    <row r="37" spans="1:19" x14ac:dyDescent="0.25">
      <c r="A37" s="200">
        <v>18</v>
      </c>
      <c r="B37" s="204" t="s">
        <v>216</v>
      </c>
      <c r="C37" s="66" t="s">
        <v>217</v>
      </c>
      <c r="D37" s="31" t="s">
        <v>174</v>
      </c>
      <c r="E37" s="74"/>
      <c r="F37" s="212"/>
      <c r="G37" s="325">
        <f t="shared" si="2"/>
        <v>3080</v>
      </c>
      <c r="H37" s="326">
        <f t="shared" si="3"/>
        <v>3230</v>
      </c>
      <c r="I37" s="335">
        <f t="shared" si="0"/>
        <v>1590</v>
      </c>
      <c r="J37" s="326">
        <f t="shared" si="4"/>
        <v>1670</v>
      </c>
      <c r="K37" s="335">
        <f>'Чарли в пленке Шале'!K35</f>
        <v>1490</v>
      </c>
      <c r="L37" s="326">
        <f t="shared" si="1"/>
        <v>1560</v>
      </c>
      <c r="O37" s="351">
        <v>1590</v>
      </c>
      <c r="Q37" s="258"/>
      <c r="S37" s="258"/>
    </row>
    <row r="38" spans="1:19" x14ac:dyDescent="0.25">
      <c r="A38" s="200">
        <v>19</v>
      </c>
      <c r="B38" s="203" t="s">
        <v>286</v>
      </c>
      <c r="C38" s="69" t="s">
        <v>218</v>
      </c>
      <c r="D38" s="36" t="s">
        <v>16</v>
      </c>
      <c r="E38" s="74">
        <v>5</v>
      </c>
      <c r="F38" s="212">
        <v>0.01</v>
      </c>
      <c r="G38" s="325">
        <f t="shared" si="2"/>
        <v>2680</v>
      </c>
      <c r="H38" s="326">
        <f t="shared" si="3"/>
        <v>2810</v>
      </c>
      <c r="I38" s="335">
        <f t="shared" si="0"/>
        <v>1400</v>
      </c>
      <c r="J38" s="326">
        <f t="shared" si="4"/>
        <v>1470</v>
      </c>
      <c r="K38" s="335">
        <f>'Чарли в пленке Шале'!K36</f>
        <v>1280</v>
      </c>
      <c r="L38" s="326">
        <f t="shared" si="1"/>
        <v>1340</v>
      </c>
      <c r="O38" s="351">
        <v>1400</v>
      </c>
      <c r="Q38" s="258"/>
      <c r="S38" s="258"/>
    </row>
    <row r="39" spans="1:19" x14ac:dyDescent="0.25">
      <c r="A39" s="200">
        <v>20</v>
      </c>
      <c r="B39" s="201" t="s">
        <v>117</v>
      </c>
      <c r="C39" s="66" t="s">
        <v>217</v>
      </c>
      <c r="D39" s="25" t="s">
        <v>129</v>
      </c>
      <c r="E39" s="74"/>
      <c r="F39" s="212"/>
      <c r="G39" s="325">
        <f t="shared" si="2"/>
        <v>3330</v>
      </c>
      <c r="H39" s="326">
        <f t="shared" si="3"/>
        <v>3500</v>
      </c>
      <c r="I39" s="335">
        <f t="shared" si="0"/>
        <v>1760</v>
      </c>
      <c r="J39" s="326">
        <f t="shared" si="4"/>
        <v>1850</v>
      </c>
      <c r="K39" s="335">
        <f>'Чарли в пленке Шале'!K37</f>
        <v>1570</v>
      </c>
      <c r="L39" s="326">
        <f t="shared" si="1"/>
        <v>1650</v>
      </c>
      <c r="O39" s="351">
        <v>1760</v>
      </c>
      <c r="Q39" s="258"/>
      <c r="S39" s="258"/>
    </row>
    <row r="40" spans="1:19" ht="19.5" x14ac:dyDescent="0.25">
      <c r="A40" s="200">
        <v>21</v>
      </c>
      <c r="B40" s="205" t="s">
        <v>284</v>
      </c>
      <c r="C40" s="68" t="s">
        <v>222</v>
      </c>
      <c r="D40" s="24" t="s">
        <v>21</v>
      </c>
      <c r="E40" s="74">
        <v>3</v>
      </c>
      <c r="F40" s="212">
        <v>0.01</v>
      </c>
      <c r="G40" s="325">
        <f t="shared" si="2"/>
        <v>1970</v>
      </c>
      <c r="H40" s="326">
        <f t="shared" si="3"/>
        <v>2070</v>
      </c>
      <c r="I40" s="335">
        <f t="shared" si="0"/>
        <v>750</v>
      </c>
      <c r="J40" s="326">
        <f t="shared" si="4"/>
        <v>790</v>
      </c>
      <c r="K40" s="335">
        <f>'Чарли в пленке Шале'!K38</f>
        <v>1220</v>
      </c>
      <c r="L40" s="326">
        <f t="shared" si="1"/>
        <v>1280</v>
      </c>
      <c r="O40" s="351">
        <v>750</v>
      </c>
      <c r="Q40" s="258"/>
      <c r="S40" s="258"/>
    </row>
    <row r="41" spans="1:19" ht="19.5" x14ac:dyDescent="0.25">
      <c r="A41" s="200">
        <v>22</v>
      </c>
      <c r="B41" s="206" t="s">
        <v>235</v>
      </c>
      <c r="C41" s="68" t="s">
        <v>222</v>
      </c>
      <c r="D41" s="24" t="s">
        <v>247</v>
      </c>
      <c r="E41" s="74"/>
      <c r="F41" s="212"/>
      <c r="G41" s="325">
        <f t="shared" si="2"/>
        <v>2380</v>
      </c>
      <c r="H41" s="326">
        <f t="shared" si="3"/>
        <v>2500</v>
      </c>
      <c r="I41" s="335">
        <f t="shared" si="0"/>
        <v>930</v>
      </c>
      <c r="J41" s="326">
        <f t="shared" si="4"/>
        <v>980</v>
      </c>
      <c r="K41" s="335">
        <f>'Чарли в пленке Шале'!K39</f>
        <v>1450</v>
      </c>
      <c r="L41" s="326">
        <f t="shared" si="1"/>
        <v>1520</v>
      </c>
      <c r="O41" s="351">
        <v>930</v>
      </c>
      <c r="Q41" s="258"/>
      <c r="S41" s="258"/>
    </row>
    <row r="42" spans="1:19" x14ac:dyDescent="0.25">
      <c r="A42" s="200">
        <v>23</v>
      </c>
      <c r="B42" s="203" t="s">
        <v>283</v>
      </c>
      <c r="C42" s="68" t="s">
        <v>219</v>
      </c>
      <c r="D42" s="24" t="s">
        <v>17</v>
      </c>
      <c r="E42" s="74">
        <v>6</v>
      </c>
      <c r="F42" s="212">
        <v>0.01</v>
      </c>
      <c r="G42" s="325">
        <f t="shared" si="2"/>
        <v>3160</v>
      </c>
      <c r="H42" s="326">
        <f t="shared" si="3"/>
        <v>3320</v>
      </c>
      <c r="I42" s="335">
        <f t="shared" ref="I42:I65" si="5">ROUND(O42*(1+ОбщаяНаценка/100),-1)</f>
        <v>1710</v>
      </c>
      <c r="J42" s="326">
        <f t="shared" si="4"/>
        <v>1800</v>
      </c>
      <c r="K42" s="335">
        <f>'Чарли в пленке Шале'!K40</f>
        <v>1450</v>
      </c>
      <c r="L42" s="326">
        <f t="shared" si="1"/>
        <v>1520</v>
      </c>
      <c r="O42" s="351">
        <v>1710</v>
      </c>
      <c r="Q42" s="258"/>
      <c r="S42" s="258"/>
    </row>
    <row r="43" spans="1:19" ht="19.5" x14ac:dyDescent="0.25">
      <c r="A43" s="200">
        <v>24</v>
      </c>
      <c r="B43" s="222" t="s">
        <v>282</v>
      </c>
      <c r="C43" s="68" t="s">
        <v>220</v>
      </c>
      <c r="D43" s="24" t="s">
        <v>17</v>
      </c>
      <c r="E43" s="74">
        <v>6</v>
      </c>
      <c r="F43" s="212">
        <v>0.01</v>
      </c>
      <c r="G43" s="325">
        <f t="shared" si="2"/>
        <v>3110</v>
      </c>
      <c r="H43" s="326">
        <f t="shared" si="3"/>
        <v>3260</v>
      </c>
      <c r="I43" s="335">
        <f t="shared" si="5"/>
        <v>1660</v>
      </c>
      <c r="J43" s="326">
        <f t="shared" si="4"/>
        <v>1740</v>
      </c>
      <c r="K43" s="335">
        <f>'Чарли в пленке Шале'!K41</f>
        <v>1450</v>
      </c>
      <c r="L43" s="326">
        <f t="shared" si="1"/>
        <v>1520</v>
      </c>
      <c r="O43" s="351">
        <v>1660</v>
      </c>
      <c r="Q43" s="258"/>
      <c r="S43" s="258"/>
    </row>
    <row r="44" spans="1:19" x14ac:dyDescent="0.25">
      <c r="A44" s="200">
        <v>25</v>
      </c>
      <c r="B44" s="201" t="s">
        <v>118</v>
      </c>
      <c r="C44" s="66" t="s">
        <v>217</v>
      </c>
      <c r="D44" s="25" t="s">
        <v>130</v>
      </c>
      <c r="E44" s="74"/>
      <c r="F44" s="212"/>
      <c r="G44" s="325">
        <f t="shared" si="2"/>
        <v>3930</v>
      </c>
      <c r="H44" s="326">
        <f t="shared" si="3"/>
        <v>4130</v>
      </c>
      <c r="I44" s="335">
        <f t="shared" si="5"/>
        <v>2140</v>
      </c>
      <c r="J44" s="326">
        <f t="shared" si="4"/>
        <v>2250</v>
      </c>
      <c r="K44" s="335">
        <f>'Чарли в пленке Шале'!K42</f>
        <v>1790</v>
      </c>
      <c r="L44" s="326">
        <f t="shared" si="1"/>
        <v>1880</v>
      </c>
      <c r="O44" s="351">
        <v>2140</v>
      </c>
      <c r="Q44" s="258"/>
      <c r="S44" s="258"/>
    </row>
    <row r="45" spans="1:19" ht="22.5" x14ac:dyDescent="0.25">
      <c r="A45" s="200">
        <v>26</v>
      </c>
      <c r="B45" s="204" t="s">
        <v>119</v>
      </c>
      <c r="C45" s="66" t="s">
        <v>217</v>
      </c>
      <c r="D45" s="25" t="s">
        <v>130</v>
      </c>
      <c r="E45" s="74"/>
      <c r="F45" s="212"/>
      <c r="G45" s="325">
        <f t="shared" si="2"/>
        <v>3880</v>
      </c>
      <c r="H45" s="326">
        <f t="shared" si="3"/>
        <v>4070</v>
      </c>
      <c r="I45" s="335">
        <f t="shared" si="5"/>
        <v>2090</v>
      </c>
      <c r="J45" s="326">
        <f t="shared" si="4"/>
        <v>2190</v>
      </c>
      <c r="K45" s="335">
        <f>'Чарли в пленке Шале'!K43</f>
        <v>1790</v>
      </c>
      <c r="L45" s="326">
        <f t="shared" si="1"/>
        <v>1880</v>
      </c>
      <c r="O45" s="351">
        <v>2090</v>
      </c>
      <c r="Q45" s="258"/>
      <c r="S45" s="258"/>
    </row>
    <row r="46" spans="1:19" ht="19.5" x14ac:dyDescent="0.25">
      <c r="A46" s="200">
        <v>27</v>
      </c>
      <c r="B46" s="201" t="s">
        <v>153</v>
      </c>
      <c r="C46" s="68" t="s">
        <v>221</v>
      </c>
      <c r="D46" s="25" t="s">
        <v>169</v>
      </c>
      <c r="E46" s="74"/>
      <c r="F46" s="212"/>
      <c r="G46" s="325">
        <f t="shared" si="2"/>
        <v>4280</v>
      </c>
      <c r="H46" s="326">
        <f t="shared" si="3"/>
        <v>4490</v>
      </c>
      <c r="I46" s="335">
        <f t="shared" si="5"/>
        <v>1440</v>
      </c>
      <c r="J46" s="326">
        <f t="shared" si="4"/>
        <v>1510</v>
      </c>
      <c r="K46" s="335">
        <f>'Чарли в пленке Шале'!K44</f>
        <v>2840</v>
      </c>
      <c r="L46" s="326">
        <f t="shared" si="1"/>
        <v>2980</v>
      </c>
      <c r="O46" s="351">
        <v>1440</v>
      </c>
      <c r="Q46" s="258"/>
      <c r="S46" s="258"/>
    </row>
    <row r="47" spans="1:19" ht="19.5" x14ac:dyDescent="0.25">
      <c r="A47" s="200">
        <v>28</v>
      </c>
      <c r="B47" s="205" t="s">
        <v>281</v>
      </c>
      <c r="C47" s="68" t="s">
        <v>222</v>
      </c>
      <c r="D47" s="24" t="s">
        <v>22</v>
      </c>
      <c r="E47" s="74">
        <v>3</v>
      </c>
      <c r="F47" s="212">
        <v>0.01</v>
      </c>
      <c r="G47" s="325">
        <f t="shared" si="2"/>
        <v>2110</v>
      </c>
      <c r="H47" s="326">
        <f t="shared" si="3"/>
        <v>2210</v>
      </c>
      <c r="I47" s="335">
        <f t="shared" si="5"/>
        <v>880</v>
      </c>
      <c r="J47" s="326">
        <f t="shared" si="4"/>
        <v>920</v>
      </c>
      <c r="K47" s="335">
        <f>'Чарли в пленке Шале'!K45</f>
        <v>1230</v>
      </c>
      <c r="L47" s="326">
        <f t="shared" si="1"/>
        <v>1290</v>
      </c>
      <c r="O47" s="351">
        <v>880</v>
      </c>
      <c r="Q47" s="258"/>
      <c r="S47" s="258"/>
    </row>
    <row r="48" spans="1:19" ht="19.5" x14ac:dyDescent="0.25">
      <c r="A48" s="200">
        <v>29</v>
      </c>
      <c r="B48" s="209" t="s">
        <v>236</v>
      </c>
      <c r="C48" s="68" t="s">
        <v>222</v>
      </c>
      <c r="D48" s="24" t="s">
        <v>246</v>
      </c>
      <c r="E48" s="74"/>
      <c r="F48" s="212"/>
      <c r="G48" s="325">
        <f t="shared" si="2"/>
        <v>2390</v>
      </c>
      <c r="H48" s="326">
        <f t="shared" si="3"/>
        <v>2510</v>
      </c>
      <c r="I48" s="335">
        <f t="shared" si="5"/>
        <v>1090</v>
      </c>
      <c r="J48" s="326">
        <f t="shared" si="4"/>
        <v>1140</v>
      </c>
      <c r="K48" s="335">
        <f>'Чарли в пленке Шале'!K46</f>
        <v>1300</v>
      </c>
      <c r="L48" s="326">
        <f t="shared" si="1"/>
        <v>1370</v>
      </c>
      <c r="O48" s="351">
        <v>1090</v>
      </c>
      <c r="Q48" s="258"/>
      <c r="S48" s="258"/>
    </row>
    <row r="49" spans="1:19" ht="19.5" x14ac:dyDescent="0.25">
      <c r="A49" s="200">
        <v>30</v>
      </c>
      <c r="B49" s="205" t="s">
        <v>280</v>
      </c>
      <c r="C49" s="68" t="s">
        <v>221</v>
      </c>
      <c r="D49" s="24" t="s">
        <v>19</v>
      </c>
      <c r="E49" s="74">
        <v>4</v>
      </c>
      <c r="F49" s="212">
        <v>0.01</v>
      </c>
      <c r="G49" s="325">
        <f t="shared" si="2"/>
        <v>3430</v>
      </c>
      <c r="H49" s="326">
        <f t="shared" si="3"/>
        <v>3600</v>
      </c>
      <c r="I49" s="335">
        <f t="shared" si="5"/>
        <v>1150</v>
      </c>
      <c r="J49" s="326">
        <f t="shared" si="4"/>
        <v>1210</v>
      </c>
      <c r="K49" s="335">
        <f>'Чарли в пленке Шале'!K47</f>
        <v>2280</v>
      </c>
      <c r="L49" s="326">
        <f t="shared" si="1"/>
        <v>2390</v>
      </c>
      <c r="O49" s="351">
        <v>1150</v>
      </c>
      <c r="Q49" s="258"/>
      <c r="S49" s="258"/>
    </row>
    <row r="50" spans="1:19" x14ac:dyDescent="0.25">
      <c r="A50" s="200">
        <v>31</v>
      </c>
      <c r="B50" s="201" t="s">
        <v>193</v>
      </c>
      <c r="C50" s="64" t="s">
        <v>107</v>
      </c>
      <c r="D50" s="24" t="s">
        <v>108</v>
      </c>
      <c r="E50" s="74"/>
      <c r="F50" s="212"/>
      <c r="G50" s="325">
        <f t="shared" si="2"/>
        <v>3530</v>
      </c>
      <c r="H50" s="326">
        <f t="shared" si="3"/>
        <v>3710</v>
      </c>
      <c r="I50" s="335">
        <f t="shared" si="5"/>
        <v>1970</v>
      </c>
      <c r="J50" s="326">
        <f t="shared" si="4"/>
        <v>2070</v>
      </c>
      <c r="K50" s="335">
        <f>'Чарли в пленке Шале'!K48</f>
        <v>1560</v>
      </c>
      <c r="L50" s="326">
        <f t="shared" si="1"/>
        <v>1640</v>
      </c>
      <c r="O50" s="351">
        <v>1970</v>
      </c>
      <c r="Q50" s="258"/>
      <c r="S50" s="258"/>
    </row>
    <row r="51" spans="1:19" x14ac:dyDescent="0.25">
      <c r="A51" s="200">
        <v>32</v>
      </c>
      <c r="B51" s="238" t="s">
        <v>336</v>
      </c>
      <c r="C51" s="142" t="s">
        <v>107</v>
      </c>
      <c r="D51" s="105" t="s">
        <v>337</v>
      </c>
      <c r="E51" s="171"/>
      <c r="F51" s="215"/>
      <c r="G51" s="325">
        <f t="shared" si="2"/>
        <v>4300</v>
      </c>
      <c r="H51" s="326">
        <f t="shared" si="3"/>
        <v>4520</v>
      </c>
      <c r="I51" s="335">
        <f t="shared" si="5"/>
        <v>2510</v>
      </c>
      <c r="J51" s="326">
        <f t="shared" si="4"/>
        <v>2640</v>
      </c>
      <c r="K51" s="335">
        <f>'Чарли в пленке Шале'!K49</f>
        <v>1790</v>
      </c>
      <c r="L51" s="326">
        <f t="shared" si="1"/>
        <v>1880</v>
      </c>
      <c r="O51" s="351">
        <v>2510</v>
      </c>
      <c r="Q51" s="258"/>
      <c r="S51" s="258"/>
    </row>
    <row r="52" spans="1:19" ht="19.5" x14ac:dyDescent="0.25">
      <c r="A52" s="200">
        <v>33</v>
      </c>
      <c r="B52" s="201" t="s">
        <v>267</v>
      </c>
      <c r="C52" s="68" t="s">
        <v>221</v>
      </c>
      <c r="D52" s="24" t="s">
        <v>277</v>
      </c>
      <c r="E52" s="74"/>
      <c r="F52" s="212"/>
      <c r="G52" s="325">
        <f t="shared" si="2"/>
        <v>3000</v>
      </c>
      <c r="H52" s="326">
        <f t="shared" si="3"/>
        <v>3150</v>
      </c>
      <c r="I52" s="335">
        <f t="shared" si="5"/>
        <v>1320</v>
      </c>
      <c r="J52" s="326">
        <f t="shared" si="4"/>
        <v>1390</v>
      </c>
      <c r="K52" s="335">
        <f>'Чарли в пленке Шале'!K50</f>
        <v>1680</v>
      </c>
      <c r="L52" s="326">
        <f t="shared" si="1"/>
        <v>1760</v>
      </c>
      <c r="O52" s="351">
        <v>1320</v>
      </c>
      <c r="Q52" s="258"/>
      <c r="S52" s="258"/>
    </row>
    <row r="53" spans="1:19" ht="19.5" x14ac:dyDescent="0.25">
      <c r="A53" s="200">
        <v>34</v>
      </c>
      <c r="B53" s="201" t="s">
        <v>268</v>
      </c>
      <c r="C53" s="68" t="s">
        <v>221</v>
      </c>
      <c r="D53" s="24" t="s">
        <v>278</v>
      </c>
      <c r="E53" s="74"/>
      <c r="F53" s="212"/>
      <c r="G53" s="325">
        <f t="shared" si="2"/>
        <v>3760</v>
      </c>
      <c r="H53" s="326">
        <f t="shared" si="3"/>
        <v>3950</v>
      </c>
      <c r="I53" s="335">
        <f t="shared" si="5"/>
        <v>1630</v>
      </c>
      <c r="J53" s="326">
        <f t="shared" si="4"/>
        <v>1710</v>
      </c>
      <c r="K53" s="335">
        <f>'Чарли в пленке Шале'!K51</f>
        <v>2130</v>
      </c>
      <c r="L53" s="326">
        <f t="shared" si="1"/>
        <v>2240</v>
      </c>
      <c r="O53" s="351">
        <v>1630</v>
      </c>
      <c r="Q53" s="258"/>
      <c r="S53" s="258"/>
    </row>
    <row r="54" spans="1:19" x14ac:dyDescent="0.25">
      <c r="A54" s="200">
        <v>35</v>
      </c>
      <c r="B54" s="205" t="s">
        <v>279</v>
      </c>
      <c r="C54" s="68" t="s">
        <v>219</v>
      </c>
      <c r="D54" s="24" t="s">
        <v>18</v>
      </c>
      <c r="E54" s="74">
        <v>8</v>
      </c>
      <c r="F54" s="212">
        <v>0.02</v>
      </c>
      <c r="G54" s="325">
        <f t="shared" si="2"/>
        <v>3880</v>
      </c>
      <c r="H54" s="326">
        <f t="shared" si="3"/>
        <v>4070</v>
      </c>
      <c r="I54" s="335">
        <f t="shared" si="5"/>
        <v>2220</v>
      </c>
      <c r="J54" s="326">
        <f t="shared" si="4"/>
        <v>2330</v>
      </c>
      <c r="K54" s="335">
        <f>'Чарли в пленке Шале'!K52</f>
        <v>1660</v>
      </c>
      <c r="L54" s="326">
        <f t="shared" si="1"/>
        <v>1740</v>
      </c>
      <c r="O54" s="351">
        <v>2220</v>
      </c>
      <c r="Q54" s="258"/>
      <c r="S54" s="258"/>
    </row>
    <row r="55" spans="1:19" x14ac:dyDescent="0.25">
      <c r="A55" s="200">
        <v>36</v>
      </c>
      <c r="B55" s="201" t="s">
        <v>120</v>
      </c>
      <c r="C55" s="66" t="s">
        <v>217</v>
      </c>
      <c r="D55" s="25" t="s">
        <v>131</v>
      </c>
      <c r="E55" s="74"/>
      <c r="F55" s="212"/>
      <c r="G55" s="325">
        <f t="shared" si="2"/>
        <v>4870</v>
      </c>
      <c r="H55" s="326">
        <f t="shared" si="3"/>
        <v>5110</v>
      </c>
      <c r="I55" s="335">
        <f t="shared" si="5"/>
        <v>2790</v>
      </c>
      <c r="J55" s="326">
        <f t="shared" si="4"/>
        <v>2930</v>
      </c>
      <c r="K55" s="335">
        <f>'Чарли в пленке Шале'!K53</f>
        <v>2080</v>
      </c>
      <c r="L55" s="326">
        <f t="shared" si="1"/>
        <v>2180</v>
      </c>
      <c r="O55" s="351">
        <v>2790</v>
      </c>
      <c r="Q55" s="258"/>
      <c r="S55" s="258"/>
    </row>
    <row r="56" spans="1:19" ht="19.5" x14ac:dyDescent="0.25">
      <c r="A56" s="200">
        <v>37</v>
      </c>
      <c r="B56" s="205" t="s">
        <v>47</v>
      </c>
      <c r="C56" s="70" t="s">
        <v>48</v>
      </c>
      <c r="D56" s="24" t="s">
        <v>49</v>
      </c>
      <c r="E56" s="74">
        <v>5</v>
      </c>
      <c r="F56" s="212">
        <v>0.01</v>
      </c>
      <c r="G56" s="325">
        <f t="shared" si="2"/>
        <v>2960</v>
      </c>
      <c r="H56" s="326">
        <f t="shared" si="3"/>
        <v>3110</v>
      </c>
      <c r="I56" s="335">
        <f t="shared" si="5"/>
        <v>1300</v>
      </c>
      <c r="J56" s="326">
        <f t="shared" si="4"/>
        <v>1370</v>
      </c>
      <c r="K56" s="335">
        <f>'Чарли в пленке Шале'!K54</f>
        <v>1660</v>
      </c>
      <c r="L56" s="326">
        <f t="shared" si="1"/>
        <v>1740</v>
      </c>
      <c r="O56" s="351">
        <v>1300</v>
      </c>
      <c r="Q56" s="258"/>
      <c r="S56" s="258"/>
    </row>
    <row r="57" spans="1:19" x14ac:dyDescent="0.25">
      <c r="A57" s="200">
        <v>38</v>
      </c>
      <c r="B57" s="205" t="s">
        <v>44</v>
      </c>
      <c r="C57" s="70" t="s">
        <v>45</v>
      </c>
      <c r="D57" s="24" t="s">
        <v>38</v>
      </c>
      <c r="E57" s="74">
        <v>6</v>
      </c>
      <c r="F57" s="212">
        <v>0.01</v>
      </c>
      <c r="G57" s="325">
        <f t="shared" si="2"/>
        <v>3140</v>
      </c>
      <c r="H57" s="326">
        <f t="shared" si="3"/>
        <v>3300</v>
      </c>
      <c r="I57" s="335">
        <f t="shared" si="5"/>
        <v>1710</v>
      </c>
      <c r="J57" s="326">
        <f t="shared" si="4"/>
        <v>1800</v>
      </c>
      <c r="K57" s="335">
        <f>'Чарли в пленке Шале'!K55</f>
        <v>1430</v>
      </c>
      <c r="L57" s="326">
        <f t="shared" si="1"/>
        <v>1500</v>
      </c>
      <c r="O57" s="351">
        <v>1710</v>
      </c>
      <c r="Q57" s="258"/>
      <c r="S57" s="258"/>
    </row>
    <row r="58" spans="1:19" ht="22.5" x14ac:dyDescent="0.25">
      <c r="A58" s="200">
        <v>39</v>
      </c>
      <c r="B58" s="210" t="s">
        <v>96</v>
      </c>
      <c r="C58" s="70" t="s">
        <v>97</v>
      </c>
      <c r="D58" s="24" t="s">
        <v>38</v>
      </c>
      <c r="E58" s="74">
        <v>6</v>
      </c>
      <c r="F58" s="212">
        <v>0.01</v>
      </c>
      <c r="G58" s="325">
        <f t="shared" si="2"/>
        <v>3090</v>
      </c>
      <c r="H58" s="326">
        <f t="shared" si="3"/>
        <v>3240</v>
      </c>
      <c r="I58" s="335">
        <f t="shared" si="5"/>
        <v>1660</v>
      </c>
      <c r="J58" s="326">
        <f t="shared" si="4"/>
        <v>1740</v>
      </c>
      <c r="K58" s="335">
        <f>'Чарли в пленке Шале'!K56</f>
        <v>1430</v>
      </c>
      <c r="L58" s="326">
        <f t="shared" si="1"/>
        <v>1500</v>
      </c>
      <c r="O58" s="351">
        <v>1660</v>
      </c>
      <c r="Q58" s="258"/>
      <c r="S58" s="258"/>
    </row>
    <row r="59" spans="1:19" x14ac:dyDescent="0.25">
      <c r="A59" s="200">
        <v>40</v>
      </c>
      <c r="B59" s="210" t="s">
        <v>269</v>
      </c>
      <c r="C59" s="70" t="s">
        <v>45</v>
      </c>
      <c r="D59" s="24" t="s">
        <v>270</v>
      </c>
      <c r="E59" s="74"/>
      <c r="F59" s="212"/>
      <c r="G59" s="325">
        <f t="shared" si="2"/>
        <v>3580</v>
      </c>
      <c r="H59" s="326">
        <f t="shared" si="3"/>
        <v>3760</v>
      </c>
      <c r="I59" s="335">
        <f t="shared" si="5"/>
        <v>1970</v>
      </c>
      <c r="J59" s="326">
        <f t="shared" si="4"/>
        <v>2070</v>
      </c>
      <c r="K59" s="335">
        <f>'Чарли в пленке Шале'!K57</f>
        <v>1610</v>
      </c>
      <c r="L59" s="326">
        <f t="shared" si="1"/>
        <v>1690</v>
      </c>
      <c r="O59" s="351">
        <v>1970</v>
      </c>
      <c r="Q59" s="258"/>
      <c r="S59" s="258"/>
    </row>
    <row r="60" spans="1:19" x14ac:dyDescent="0.25">
      <c r="A60" s="200">
        <v>41</v>
      </c>
      <c r="B60" s="205" t="s">
        <v>46</v>
      </c>
      <c r="C60" s="70" t="s">
        <v>45</v>
      </c>
      <c r="D60" s="24" t="s">
        <v>42</v>
      </c>
      <c r="E60" s="74">
        <v>8</v>
      </c>
      <c r="F60" s="212">
        <v>0.02</v>
      </c>
      <c r="G60" s="325">
        <f t="shared" si="2"/>
        <v>3810</v>
      </c>
      <c r="H60" s="326">
        <f t="shared" si="3"/>
        <v>4000</v>
      </c>
      <c r="I60" s="335">
        <f t="shared" si="5"/>
        <v>2220</v>
      </c>
      <c r="J60" s="326">
        <f t="shared" si="4"/>
        <v>2330</v>
      </c>
      <c r="K60" s="335">
        <f>'Чарли в пленке Шале'!K58</f>
        <v>1590</v>
      </c>
      <c r="L60" s="326">
        <f t="shared" si="1"/>
        <v>1670</v>
      </c>
      <c r="O60" s="351">
        <v>2220</v>
      </c>
      <c r="Q60" s="258"/>
      <c r="S60" s="258"/>
    </row>
    <row r="61" spans="1:19" x14ac:dyDescent="0.25">
      <c r="A61" s="200">
        <v>42</v>
      </c>
      <c r="B61" s="205" t="s">
        <v>23</v>
      </c>
      <c r="C61" s="70" t="s">
        <v>24</v>
      </c>
      <c r="D61" s="24" t="s">
        <v>25</v>
      </c>
      <c r="E61" s="74">
        <v>2</v>
      </c>
      <c r="F61" s="212">
        <v>0.01</v>
      </c>
      <c r="G61" s="325">
        <f t="shared" si="2"/>
        <v>1740</v>
      </c>
      <c r="H61" s="326">
        <f t="shared" si="3"/>
        <v>1830</v>
      </c>
      <c r="I61" s="335">
        <f t="shared" si="5"/>
        <v>620</v>
      </c>
      <c r="J61" s="326">
        <f t="shared" si="4"/>
        <v>650</v>
      </c>
      <c r="K61" s="335">
        <f>'Чарли в пленке Шале'!K59</f>
        <v>1120</v>
      </c>
      <c r="L61" s="326">
        <f t="shared" si="1"/>
        <v>1180</v>
      </c>
      <c r="O61" s="351">
        <v>620</v>
      </c>
      <c r="Q61" s="258"/>
      <c r="S61" s="258"/>
    </row>
    <row r="62" spans="1:19" ht="19.5" x14ac:dyDescent="0.25">
      <c r="A62" s="200">
        <v>43</v>
      </c>
      <c r="B62" s="205" t="s">
        <v>259</v>
      </c>
      <c r="C62" s="70" t="s">
        <v>114</v>
      </c>
      <c r="D62" s="24" t="s">
        <v>100</v>
      </c>
      <c r="E62" s="74">
        <v>2</v>
      </c>
      <c r="F62" s="212">
        <v>0.01</v>
      </c>
      <c r="G62" s="325">
        <f t="shared" si="2"/>
        <v>1700</v>
      </c>
      <c r="H62" s="326">
        <f t="shared" si="3"/>
        <v>1780</v>
      </c>
      <c r="I62" s="335">
        <f t="shared" si="5"/>
        <v>620</v>
      </c>
      <c r="J62" s="326">
        <f t="shared" si="4"/>
        <v>650</v>
      </c>
      <c r="K62" s="335">
        <f>'Чарли в пленке Шале'!K60</f>
        <v>1080</v>
      </c>
      <c r="L62" s="326">
        <f t="shared" si="1"/>
        <v>1130</v>
      </c>
      <c r="O62" s="351">
        <v>620</v>
      </c>
      <c r="Q62" s="258"/>
      <c r="S62" s="258"/>
    </row>
    <row r="63" spans="1:19" x14ac:dyDescent="0.25">
      <c r="A63" s="200">
        <v>44</v>
      </c>
      <c r="B63" s="205" t="s">
        <v>26</v>
      </c>
      <c r="C63" s="70" t="s">
        <v>24</v>
      </c>
      <c r="D63" s="24" t="s">
        <v>27</v>
      </c>
      <c r="E63" s="74">
        <v>3</v>
      </c>
      <c r="F63" s="212">
        <v>0.01</v>
      </c>
      <c r="G63" s="325">
        <f t="shared" si="2"/>
        <v>2160</v>
      </c>
      <c r="H63" s="326">
        <f t="shared" si="3"/>
        <v>2260</v>
      </c>
      <c r="I63" s="335">
        <f t="shared" si="5"/>
        <v>880</v>
      </c>
      <c r="J63" s="326">
        <f t="shared" si="4"/>
        <v>920</v>
      </c>
      <c r="K63" s="335">
        <f>'Чарли в пленке Шале'!K61</f>
        <v>1280</v>
      </c>
      <c r="L63" s="326">
        <f t="shared" si="1"/>
        <v>1340</v>
      </c>
      <c r="O63" s="351">
        <v>880</v>
      </c>
      <c r="Q63" s="258"/>
      <c r="S63" s="258"/>
    </row>
    <row r="64" spans="1:19" ht="19.5" x14ac:dyDescent="0.25">
      <c r="A64" s="200">
        <v>45</v>
      </c>
      <c r="B64" s="205" t="s">
        <v>52</v>
      </c>
      <c r="C64" s="70" t="s">
        <v>53</v>
      </c>
      <c r="D64" s="24" t="s">
        <v>54</v>
      </c>
      <c r="E64" s="74">
        <v>4</v>
      </c>
      <c r="F64" s="212">
        <v>0.01</v>
      </c>
      <c r="G64" s="325">
        <f t="shared" si="2"/>
        <v>2600</v>
      </c>
      <c r="H64" s="326">
        <f t="shared" si="3"/>
        <v>2730</v>
      </c>
      <c r="I64" s="335">
        <f t="shared" si="5"/>
        <v>1140</v>
      </c>
      <c r="J64" s="326">
        <f t="shared" si="4"/>
        <v>1200</v>
      </c>
      <c r="K64" s="335">
        <f>'Чарли в пленке Шале'!K62</f>
        <v>1460</v>
      </c>
      <c r="L64" s="326">
        <f t="shared" si="1"/>
        <v>1530</v>
      </c>
      <c r="O64" s="351">
        <v>1140</v>
      </c>
      <c r="Q64" s="258"/>
      <c r="S64" s="258"/>
    </row>
    <row r="65" spans="1:21" x14ac:dyDescent="0.25">
      <c r="A65" s="200">
        <v>46</v>
      </c>
      <c r="B65" s="205" t="s">
        <v>271</v>
      </c>
      <c r="C65" s="70" t="s">
        <v>24</v>
      </c>
      <c r="D65" s="24" t="s">
        <v>272</v>
      </c>
      <c r="E65" s="74"/>
      <c r="F65" s="212"/>
      <c r="G65" s="325">
        <f t="shared" si="2"/>
        <v>2380</v>
      </c>
      <c r="H65" s="326">
        <f t="shared" si="3"/>
        <v>2500</v>
      </c>
      <c r="I65" s="335">
        <f t="shared" si="5"/>
        <v>1010</v>
      </c>
      <c r="J65" s="326">
        <f t="shared" si="4"/>
        <v>1060</v>
      </c>
      <c r="K65" s="335">
        <f>'Чарли в пленке Шале'!K63</f>
        <v>1370</v>
      </c>
      <c r="L65" s="326">
        <f t="shared" si="1"/>
        <v>1440</v>
      </c>
      <c r="O65" s="351">
        <v>1010</v>
      </c>
      <c r="Q65" s="258"/>
      <c r="S65" s="258"/>
    </row>
    <row r="66" spans="1:21" x14ac:dyDescent="0.25">
      <c r="A66" s="200">
        <v>47</v>
      </c>
      <c r="B66" s="205" t="s">
        <v>28</v>
      </c>
      <c r="C66" s="70" t="s">
        <v>24</v>
      </c>
      <c r="D66" s="24" t="s">
        <v>29</v>
      </c>
      <c r="E66" s="74">
        <v>4</v>
      </c>
      <c r="F66" s="212">
        <v>0.01</v>
      </c>
      <c r="G66" s="325">
        <f t="shared" si="2"/>
        <v>2550</v>
      </c>
      <c r="H66" s="326">
        <f t="shared" si="3"/>
        <v>2680</v>
      </c>
      <c r="I66" s="335">
        <f t="shared" ref="I66:I108" si="6">ROUND(O66*(1+ОбщаяНаценка/100),-1)</f>
        <v>1140</v>
      </c>
      <c r="J66" s="326">
        <f t="shared" si="4"/>
        <v>1200</v>
      </c>
      <c r="K66" s="335">
        <f>'Чарли в пленке Шале'!K64</f>
        <v>1410</v>
      </c>
      <c r="L66" s="326">
        <f t="shared" si="1"/>
        <v>1480</v>
      </c>
      <c r="O66" s="351">
        <v>1140</v>
      </c>
      <c r="Q66" s="258"/>
      <c r="S66" s="258"/>
    </row>
    <row r="67" spans="1:21" ht="19.5" x14ac:dyDescent="0.25">
      <c r="A67" s="200">
        <v>48</v>
      </c>
      <c r="B67" s="205" t="s">
        <v>86</v>
      </c>
      <c r="C67" s="70" t="s">
        <v>87</v>
      </c>
      <c r="D67" s="38" t="s">
        <v>29</v>
      </c>
      <c r="E67" s="74">
        <v>4</v>
      </c>
      <c r="F67" s="212">
        <v>0.01</v>
      </c>
      <c r="G67" s="325">
        <f t="shared" si="2"/>
        <v>3580</v>
      </c>
      <c r="H67" s="326">
        <f t="shared" si="3"/>
        <v>3760</v>
      </c>
      <c r="I67" s="335">
        <f t="shared" si="6"/>
        <v>1210</v>
      </c>
      <c r="J67" s="326">
        <f t="shared" ref="J67:J122" si="7">ROUND(I67*1.05,-1)</f>
        <v>1270</v>
      </c>
      <c r="K67" s="335">
        <f>'Чарли в пленке Шале'!K65</f>
        <v>2370</v>
      </c>
      <c r="L67" s="326">
        <f t="shared" si="1"/>
        <v>2490</v>
      </c>
      <c r="O67" s="351">
        <v>1210</v>
      </c>
      <c r="Q67" s="258"/>
      <c r="S67" s="258"/>
    </row>
    <row r="68" spans="1:21" s="380" customFormat="1" ht="19.5" x14ac:dyDescent="0.25">
      <c r="A68" s="403">
        <v>49</v>
      </c>
      <c r="B68" s="373" t="s">
        <v>368</v>
      </c>
      <c r="C68" s="374" t="s">
        <v>87</v>
      </c>
      <c r="D68" s="404" t="s">
        <v>29</v>
      </c>
      <c r="E68" s="376">
        <v>4</v>
      </c>
      <c r="F68" s="405">
        <v>0.01</v>
      </c>
      <c r="G68" s="325">
        <f t="shared" si="2"/>
        <v>8770</v>
      </c>
      <c r="H68" s="407">
        <f t="shared" si="3"/>
        <v>9210</v>
      </c>
      <c r="I68" s="406">
        <f t="shared" ref="I68" si="8">ROUND(O68*(1+ОбщаяНаценка/100),-1)</f>
        <v>1210</v>
      </c>
      <c r="J68" s="407">
        <f t="shared" ref="J68" si="9">ROUND(I68*1.05,-1)</f>
        <v>1270</v>
      </c>
      <c r="K68" s="406">
        <f>'Чарли в пленке Шале'!K66</f>
        <v>7560</v>
      </c>
      <c r="L68" s="326">
        <f t="shared" si="1"/>
        <v>7940</v>
      </c>
      <c r="M68" s="379" t="s">
        <v>379</v>
      </c>
      <c r="O68" s="380">
        <v>1210</v>
      </c>
      <c r="Q68" s="381"/>
      <c r="R68" s="382"/>
      <c r="S68" s="381"/>
      <c r="T68" s="382"/>
      <c r="U68" s="382"/>
    </row>
    <row r="69" spans="1:21" s="380" customFormat="1" ht="19.5" x14ac:dyDescent="0.25">
      <c r="A69" s="403">
        <v>50</v>
      </c>
      <c r="B69" s="373" t="s">
        <v>30</v>
      </c>
      <c r="C69" s="374" t="s">
        <v>31</v>
      </c>
      <c r="D69" s="408" t="s">
        <v>29</v>
      </c>
      <c r="E69" s="376">
        <v>4</v>
      </c>
      <c r="F69" s="405">
        <v>0.01</v>
      </c>
      <c r="G69" s="325">
        <f t="shared" si="2"/>
        <v>3910</v>
      </c>
      <c r="H69" s="407">
        <f t="shared" si="3"/>
        <v>4110</v>
      </c>
      <c r="I69" s="406">
        <f t="shared" si="6"/>
        <v>1300</v>
      </c>
      <c r="J69" s="407">
        <f t="shared" si="7"/>
        <v>1370</v>
      </c>
      <c r="K69" s="406">
        <f>'Чарли в пленке Шале'!K67</f>
        <v>2610</v>
      </c>
      <c r="L69" s="326">
        <f t="shared" si="1"/>
        <v>2740</v>
      </c>
      <c r="O69" s="380">
        <v>1300</v>
      </c>
      <c r="Q69" s="381"/>
      <c r="R69" s="382"/>
      <c r="S69" s="381"/>
      <c r="T69" s="382"/>
      <c r="U69" s="382"/>
    </row>
    <row r="70" spans="1:21" s="380" customFormat="1" ht="19.5" x14ac:dyDescent="0.25">
      <c r="A70" s="403">
        <v>51</v>
      </c>
      <c r="B70" s="373" t="s">
        <v>369</v>
      </c>
      <c r="C70" s="374" t="s">
        <v>31</v>
      </c>
      <c r="D70" s="408" t="s">
        <v>29</v>
      </c>
      <c r="E70" s="376">
        <v>4</v>
      </c>
      <c r="F70" s="405">
        <v>0.01</v>
      </c>
      <c r="G70" s="325">
        <f t="shared" si="2"/>
        <v>10590</v>
      </c>
      <c r="H70" s="407">
        <f t="shared" si="3"/>
        <v>11120</v>
      </c>
      <c r="I70" s="406">
        <f t="shared" ref="I70" si="10">ROUND(O70*(1+ОбщаяНаценка/100),-1)</f>
        <v>1300</v>
      </c>
      <c r="J70" s="407">
        <f t="shared" ref="J70" si="11">ROUND(I70*1.05,-1)</f>
        <v>1370</v>
      </c>
      <c r="K70" s="406">
        <f>'Чарли в пленке Шале'!K68</f>
        <v>9290</v>
      </c>
      <c r="L70" s="326">
        <f t="shared" si="1"/>
        <v>9750</v>
      </c>
      <c r="M70" s="379" t="s">
        <v>379</v>
      </c>
      <c r="O70" s="380">
        <v>1300</v>
      </c>
      <c r="Q70" s="381"/>
      <c r="R70" s="382"/>
      <c r="S70" s="381"/>
      <c r="T70" s="382"/>
      <c r="U70" s="382"/>
    </row>
    <row r="71" spans="1:21" s="380" customFormat="1" ht="19.5" x14ac:dyDescent="0.25">
      <c r="A71" s="403">
        <v>52</v>
      </c>
      <c r="B71" s="373" t="s">
        <v>32</v>
      </c>
      <c r="C71" s="374" t="s">
        <v>33</v>
      </c>
      <c r="D71" s="404" t="s">
        <v>29</v>
      </c>
      <c r="E71" s="376">
        <v>4</v>
      </c>
      <c r="F71" s="405">
        <v>0.01</v>
      </c>
      <c r="G71" s="325">
        <f t="shared" si="2"/>
        <v>3140</v>
      </c>
      <c r="H71" s="407">
        <f t="shared" si="3"/>
        <v>3300</v>
      </c>
      <c r="I71" s="406">
        <f t="shared" si="6"/>
        <v>1320</v>
      </c>
      <c r="J71" s="407">
        <f t="shared" si="7"/>
        <v>1390</v>
      </c>
      <c r="K71" s="406">
        <f>'Чарли в пленке Шале'!K69</f>
        <v>1820</v>
      </c>
      <c r="L71" s="326">
        <f t="shared" si="1"/>
        <v>1910</v>
      </c>
      <c r="O71" s="380">
        <v>1320</v>
      </c>
      <c r="Q71" s="381"/>
      <c r="R71" s="382"/>
      <c r="S71" s="381"/>
      <c r="T71" s="382"/>
      <c r="U71" s="382"/>
    </row>
    <row r="72" spans="1:21" s="380" customFormat="1" ht="19.5" x14ac:dyDescent="0.25">
      <c r="A72" s="403">
        <v>53</v>
      </c>
      <c r="B72" s="373" t="s">
        <v>370</v>
      </c>
      <c r="C72" s="374" t="s">
        <v>33</v>
      </c>
      <c r="D72" s="404" t="s">
        <v>29</v>
      </c>
      <c r="E72" s="376">
        <v>4</v>
      </c>
      <c r="F72" s="405">
        <v>0.01</v>
      </c>
      <c r="G72" s="325">
        <f t="shared" si="2"/>
        <v>5170</v>
      </c>
      <c r="H72" s="407">
        <f t="shared" si="3"/>
        <v>5430</v>
      </c>
      <c r="I72" s="406">
        <f t="shared" ref="I72" si="12">ROUND(O72*(1+ОбщаяНаценка/100),-1)</f>
        <v>1320</v>
      </c>
      <c r="J72" s="407">
        <f t="shared" ref="J72" si="13">ROUND(I72*1.05,-1)</f>
        <v>1390</v>
      </c>
      <c r="K72" s="406">
        <f>'Чарли в пленке Шале'!K70</f>
        <v>3850</v>
      </c>
      <c r="L72" s="326">
        <f t="shared" si="1"/>
        <v>4040</v>
      </c>
      <c r="M72" s="379" t="s">
        <v>380</v>
      </c>
      <c r="O72" s="380">
        <v>1320</v>
      </c>
      <c r="Q72" s="381"/>
      <c r="R72" s="382"/>
      <c r="S72" s="381"/>
      <c r="T72" s="382"/>
      <c r="U72" s="382"/>
    </row>
    <row r="73" spans="1:21" s="380" customFormat="1" x14ac:dyDescent="0.25">
      <c r="A73" s="403">
        <v>54</v>
      </c>
      <c r="B73" s="373" t="s">
        <v>229</v>
      </c>
      <c r="C73" s="374" t="s">
        <v>24</v>
      </c>
      <c r="D73" s="404" t="s">
        <v>230</v>
      </c>
      <c r="E73" s="376"/>
      <c r="F73" s="405"/>
      <c r="G73" s="325">
        <f t="shared" si="2"/>
        <v>2630</v>
      </c>
      <c r="H73" s="407">
        <f t="shared" si="3"/>
        <v>2770</v>
      </c>
      <c r="I73" s="406">
        <f t="shared" si="6"/>
        <v>1120</v>
      </c>
      <c r="J73" s="407">
        <f t="shared" si="7"/>
        <v>1180</v>
      </c>
      <c r="K73" s="406">
        <f>'Чарли в пленке Шале'!K71</f>
        <v>1510</v>
      </c>
      <c r="L73" s="326">
        <f t="shared" si="1"/>
        <v>1590</v>
      </c>
      <c r="O73" s="380">
        <v>1120</v>
      </c>
      <c r="Q73" s="381"/>
      <c r="R73" s="382"/>
      <c r="S73" s="381"/>
      <c r="T73" s="382"/>
      <c r="U73" s="382"/>
    </row>
    <row r="74" spans="1:21" s="380" customFormat="1" ht="19.5" x14ac:dyDescent="0.25">
      <c r="A74" s="403">
        <v>55</v>
      </c>
      <c r="B74" s="373" t="s">
        <v>273</v>
      </c>
      <c r="C74" s="374" t="s">
        <v>51</v>
      </c>
      <c r="D74" s="408" t="s">
        <v>230</v>
      </c>
      <c r="E74" s="376"/>
      <c r="F74" s="405"/>
      <c r="G74" s="325">
        <f t="shared" si="2"/>
        <v>1950</v>
      </c>
      <c r="H74" s="407">
        <f t="shared" si="3"/>
        <v>2050</v>
      </c>
      <c r="I74" s="406">
        <f t="shared" si="6"/>
        <v>300</v>
      </c>
      <c r="J74" s="407">
        <f t="shared" si="7"/>
        <v>320</v>
      </c>
      <c r="K74" s="406">
        <f>'Чарли в пленке Шале'!K72</f>
        <v>1650</v>
      </c>
      <c r="L74" s="326">
        <f t="shared" si="1"/>
        <v>1730</v>
      </c>
      <c r="O74" s="380">
        <v>300</v>
      </c>
      <c r="Q74" s="381"/>
      <c r="R74" s="382"/>
      <c r="S74" s="381"/>
      <c r="T74" s="382"/>
      <c r="U74" s="382"/>
    </row>
    <row r="75" spans="1:21" s="380" customFormat="1" x14ac:dyDescent="0.25">
      <c r="A75" s="403">
        <v>56</v>
      </c>
      <c r="B75" s="373" t="s">
        <v>34</v>
      </c>
      <c r="C75" s="374" t="s">
        <v>24</v>
      </c>
      <c r="D75" s="404" t="s">
        <v>35</v>
      </c>
      <c r="E75" s="376">
        <v>5</v>
      </c>
      <c r="F75" s="405">
        <v>0.01</v>
      </c>
      <c r="G75" s="325">
        <f t="shared" si="2"/>
        <v>2880</v>
      </c>
      <c r="H75" s="407">
        <f t="shared" si="3"/>
        <v>3020</v>
      </c>
      <c r="I75" s="406">
        <f t="shared" si="6"/>
        <v>1400</v>
      </c>
      <c r="J75" s="407">
        <f t="shared" si="7"/>
        <v>1470</v>
      </c>
      <c r="K75" s="406">
        <f>'Чарли в пленке Шале'!K73</f>
        <v>1480</v>
      </c>
      <c r="L75" s="326">
        <f t="shared" si="1"/>
        <v>1550</v>
      </c>
      <c r="O75" s="380">
        <v>1400</v>
      </c>
      <c r="Q75" s="381"/>
      <c r="R75" s="382"/>
      <c r="S75" s="381"/>
      <c r="T75" s="382"/>
      <c r="U75" s="382"/>
    </row>
    <row r="76" spans="1:21" s="380" customFormat="1" ht="19.5" x14ac:dyDescent="0.25">
      <c r="A76" s="403">
        <v>57</v>
      </c>
      <c r="B76" s="373" t="s">
        <v>36</v>
      </c>
      <c r="C76" s="374" t="s">
        <v>31</v>
      </c>
      <c r="D76" s="404" t="s">
        <v>35</v>
      </c>
      <c r="E76" s="376">
        <v>5</v>
      </c>
      <c r="F76" s="405">
        <v>0.01</v>
      </c>
      <c r="G76" s="325">
        <f t="shared" si="2"/>
        <v>4380</v>
      </c>
      <c r="H76" s="407">
        <f t="shared" si="3"/>
        <v>4600</v>
      </c>
      <c r="I76" s="406">
        <f t="shared" si="6"/>
        <v>1550</v>
      </c>
      <c r="J76" s="407">
        <f t="shared" si="7"/>
        <v>1630</v>
      </c>
      <c r="K76" s="406">
        <f>'Чарли в пленке Шале'!K74</f>
        <v>2830</v>
      </c>
      <c r="L76" s="326">
        <f t="shared" si="1"/>
        <v>2970</v>
      </c>
      <c r="O76" s="380">
        <v>1550</v>
      </c>
      <c r="Q76" s="381"/>
      <c r="R76" s="382"/>
      <c r="S76" s="381"/>
      <c r="T76" s="382"/>
      <c r="U76" s="382"/>
    </row>
    <row r="77" spans="1:21" s="380" customFormat="1" ht="19.5" x14ac:dyDescent="0.25">
      <c r="A77" s="403">
        <v>58</v>
      </c>
      <c r="B77" s="373" t="s">
        <v>371</v>
      </c>
      <c r="C77" s="374" t="s">
        <v>31</v>
      </c>
      <c r="D77" s="404" t="s">
        <v>35</v>
      </c>
      <c r="E77" s="376">
        <v>5</v>
      </c>
      <c r="F77" s="405">
        <v>0.01</v>
      </c>
      <c r="G77" s="325">
        <f t="shared" si="2"/>
        <v>11080</v>
      </c>
      <c r="H77" s="407">
        <f t="shared" si="3"/>
        <v>11640</v>
      </c>
      <c r="I77" s="406">
        <f t="shared" ref="I77" si="14">ROUND(O77*(1+ОбщаяНаценка/100),-1)</f>
        <v>1550</v>
      </c>
      <c r="J77" s="407">
        <f t="shared" ref="J77" si="15">ROUND(I77*1.05,-1)</f>
        <v>1630</v>
      </c>
      <c r="K77" s="406">
        <f>'Чарли в пленке Шале'!K75</f>
        <v>9530</v>
      </c>
      <c r="L77" s="326">
        <f t="shared" si="1"/>
        <v>10010</v>
      </c>
      <c r="M77" s="379" t="s">
        <v>379</v>
      </c>
      <c r="O77" s="380">
        <v>1550</v>
      </c>
      <c r="Q77" s="381"/>
      <c r="R77" s="382"/>
      <c r="S77" s="381"/>
      <c r="T77" s="382"/>
      <c r="U77" s="382"/>
    </row>
    <row r="78" spans="1:21" s="380" customFormat="1" x14ac:dyDescent="0.25">
      <c r="A78" s="403">
        <v>59</v>
      </c>
      <c r="B78" s="373" t="s">
        <v>37</v>
      </c>
      <c r="C78" s="374" t="s">
        <v>24</v>
      </c>
      <c r="D78" s="404" t="s">
        <v>38</v>
      </c>
      <c r="E78" s="376">
        <v>6</v>
      </c>
      <c r="F78" s="405">
        <v>0.01</v>
      </c>
      <c r="G78" s="325">
        <f t="shared" si="2"/>
        <v>3480</v>
      </c>
      <c r="H78" s="407">
        <f t="shared" si="3"/>
        <v>3660</v>
      </c>
      <c r="I78" s="406">
        <f t="shared" si="6"/>
        <v>1710</v>
      </c>
      <c r="J78" s="407">
        <f t="shared" si="7"/>
        <v>1800</v>
      </c>
      <c r="K78" s="406">
        <f>'Чарли в пленке Шале'!K76</f>
        <v>1770</v>
      </c>
      <c r="L78" s="326">
        <f t="shared" si="1"/>
        <v>1860</v>
      </c>
      <c r="O78" s="380">
        <v>1710</v>
      </c>
      <c r="Q78" s="381"/>
      <c r="R78" s="382"/>
      <c r="S78" s="381"/>
      <c r="T78" s="382"/>
      <c r="U78" s="382"/>
    </row>
    <row r="79" spans="1:21" s="380" customFormat="1" ht="19.5" x14ac:dyDescent="0.25">
      <c r="A79" s="403">
        <v>60</v>
      </c>
      <c r="B79" s="384" t="s">
        <v>90</v>
      </c>
      <c r="C79" s="374" t="s">
        <v>89</v>
      </c>
      <c r="D79" s="404" t="s">
        <v>38</v>
      </c>
      <c r="E79" s="376">
        <v>6</v>
      </c>
      <c r="F79" s="405">
        <v>0.01</v>
      </c>
      <c r="G79" s="325">
        <f t="shared" si="2"/>
        <v>3430</v>
      </c>
      <c r="H79" s="407">
        <f t="shared" si="3"/>
        <v>3600</v>
      </c>
      <c r="I79" s="406">
        <f t="shared" si="6"/>
        <v>1660</v>
      </c>
      <c r="J79" s="407">
        <f t="shared" si="7"/>
        <v>1740</v>
      </c>
      <c r="K79" s="406">
        <f>'Чарли в пленке Шале'!K77</f>
        <v>1770</v>
      </c>
      <c r="L79" s="326">
        <f t="shared" si="1"/>
        <v>1860</v>
      </c>
      <c r="O79" s="380">
        <v>1660</v>
      </c>
      <c r="Q79" s="381"/>
      <c r="R79" s="382"/>
      <c r="S79" s="381"/>
      <c r="T79" s="382"/>
      <c r="U79" s="382"/>
    </row>
    <row r="80" spans="1:21" s="380" customFormat="1" ht="19.5" x14ac:dyDescent="0.25">
      <c r="A80" s="403">
        <v>61</v>
      </c>
      <c r="B80" s="373" t="s">
        <v>50</v>
      </c>
      <c r="C80" s="374" t="s">
        <v>51</v>
      </c>
      <c r="D80" s="408" t="s">
        <v>38</v>
      </c>
      <c r="E80" s="376">
        <v>6</v>
      </c>
      <c r="F80" s="405">
        <v>0.01</v>
      </c>
      <c r="G80" s="325">
        <f t="shared" si="2"/>
        <v>2180</v>
      </c>
      <c r="H80" s="407">
        <f t="shared" si="3"/>
        <v>2290</v>
      </c>
      <c r="I80" s="406">
        <f t="shared" si="6"/>
        <v>360</v>
      </c>
      <c r="J80" s="407">
        <f t="shared" si="7"/>
        <v>380</v>
      </c>
      <c r="K80" s="406">
        <f>'Чарли в пленке Шале'!K78</f>
        <v>1820</v>
      </c>
      <c r="L80" s="326">
        <f t="shared" si="1"/>
        <v>1910</v>
      </c>
      <c r="O80" s="380">
        <v>360</v>
      </c>
      <c r="Q80" s="381"/>
      <c r="R80" s="382"/>
      <c r="S80" s="381"/>
      <c r="T80" s="382"/>
      <c r="U80" s="382"/>
    </row>
    <row r="81" spans="1:21" s="380" customFormat="1" ht="19.5" x14ac:dyDescent="0.25">
      <c r="A81" s="403">
        <v>62</v>
      </c>
      <c r="B81" s="373" t="s">
        <v>88</v>
      </c>
      <c r="C81" s="374" t="s">
        <v>87</v>
      </c>
      <c r="D81" s="404" t="s">
        <v>38</v>
      </c>
      <c r="E81" s="376">
        <v>6</v>
      </c>
      <c r="F81" s="405">
        <v>0.01</v>
      </c>
      <c r="G81" s="325">
        <f t="shared" si="2"/>
        <v>4520</v>
      </c>
      <c r="H81" s="407">
        <f t="shared" si="3"/>
        <v>4750</v>
      </c>
      <c r="I81" s="406">
        <f t="shared" si="6"/>
        <v>1720</v>
      </c>
      <c r="J81" s="407">
        <f t="shared" si="7"/>
        <v>1810</v>
      </c>
      <c r="K81" s="406">
        <f>'Чарли в пленке Шале'!K79</f>
        <v>2800</v>
      </c>
      <c r="L81" s="326">
        <f t="shared" si="1"/>
        <v>2940</v>
      </c>
      <c r="O81" s="380">
        <v>1720</v>
      </c>
      <c r="Q81" s="381"/>
      <c r="R81" s="382"/>
      <c r="S81" s="381"/>
      <c r="T81" s="382"/>
      <c r="U81" s="382"/>
    </row>
    <row r="82" spans="1:21" s="380" customFormat="1" ht="19.5" x14ac:dyDescent="0.25">
      <c r="A82" s="403">
        <v>63</v>
      </c>
      <c r="B82" s="373" t="s">
        <v>372</v>
      </c>
      <c r="C82" s="374" t="s">
        <v>87</v>
      </c>
      <c r="D82" s="404" t="s">
        <v>38</v>
      </c>
      <c r="E82" s="376">
        <v>6</v>
      </c>
      <c r="F82" s="405">
        <v>0.01</v>
      </c>
      <c r="G82" s="325">
        <f t="shared" si="2"/>
        <v>9710</v>
      </c>
      <c r="H82" s="407">
        <f t="shared" si="3"/>
        <v>10200</v>
      </c>
      <c r="I82" s="406">
        <f t="shared" ref="I82" si="16">ROUND(O82*(1+ОбщаяНаценка/100),-1)</f>
        <v>1720</v>
      </c>
      <c r="J82" s="407">
        <f t="shared" ref="J82" si="17">ROUND(I82*1.05,-1)</f>
        <v>1810</v>
      </c>
      <c r="K82" s="406">
        <f>'Чарли в пленке Шале'!K80</f>
        <v>7990</v>
      </c>
      <c r="L82" s="326">
        <f t="shared" si="1"/>
        <v>8390</v>
      </c>
      <c r="M82" s="379" t="s">
        <v>379</v>
      </c>
      <c r="O82" s="380">
        <v>1720</v>
      </c>
      <c r="Q82" s="381"/>
      <c r="R82" s="382"/>
      <c r="S82" s="381"/>
      <c r="T82" s="382"/>
      <c r="U82" s="382"/>
    </row>
    <row r="83" spans="1:21" s="380" customFormat="1" ht="19.5" x14ac:dyDescent="0.25">
      <c r="A83" s="403">
        <v>64</v>
      </c>
      <c r="B83" s="373" t="s">
        <v>39</v>
      </c>
      <c r="C83" s="374" t="s">
        <v>31</v>
      </c>
      <c r="D83" s="404" t="s">
        <v>38</v>
      </c>
      <c r="E83" s="376">
        <v>6</v>
      </c>
      <c r="F83" s="405">
        <v>0.01</v>
      </c>
      <c r="G83" s="325">
        <f t="shared" si="2"/>
        <v>4870</v>
      </c>
      <c r="H83" s="407">
        <f t="shared" si="3"/>
        <v>5110</v>
      </c>
      <c r="I83" s="406">
        <f t="shared" si="6"/>
        <v>1810</v>
      </c>
      <c r="J83" s="407">
        <f t="shared" si="7"/>
        <v>1900</v>
      </c>
      <c r="K83" s="406">
        <f>'Чарли в пленке Шале'!K81</f>
        <v>3060</v>
      </c>
      <c r="L83" s="326">
        <f t="shared" si="1"/>
        <v>3210</v>
      </c>
      <c r="M83" s="379"/>
      <c r="O83" s="380">
        <v>1810</v>
      </c>
      <c r="Q83" s="381"/>
      <c r="R83" s="382"/>
      <c r="S83" s="381"/>
      <c r="T83" s="382"/>
      <c r="U83" s="382"/>
    </row>
    <row r="84" spans="1:21" s="380" customFormat="1" ht="19.5" x14ac:dyDescent="0.25">
      <c r="A84" s="403">
        <v>65</v>
      </c>
      <c r="B84" s="373" t="s">
        <v>373</v>
      </c>
      <c r="C84" s="374" t="s">
        <v>31</v>
      </c>
      <c r="D84" s="404" t="s">
        <v>38</v>
      </c>
      <c r="E84" s="376">
        <v>6</v>
      </c>
      <c r="F84" s="405">
        <v>0.01</v>
      </c>
      <c r="G84" s="325">
        <f t="shared" si="2"/>
        <v>11590</v>
      </c>
      <c r="H84" s="407">
        <f t="shared" si="3"/>
        <v>12170</v>
      </c>
      <c r="I84" s="406">
        <f t="shared" ref="I84" si="18">ROUND(O84*(1+ОбщаяНаценка/100),-1)</f>
        <v>1810</v>
      </c>
      <c r="J84" s="407">
        <f t="shared" ref="J84" si="19">ROUND(I84*1.05,-1)</f>
        <v>1900</v>
      </c>
      <c r="K84" s="406">
        <f>'Чарли в пленке Шале'!K82</f>
        <v>9780</v>
      </c>
      <c r="L84" s="326">
        <f t="shared" ref="L84:L122" si="20">ROUND(K84*1.05,-1)</f>
        <v>10270</v>
      </c>
      <c r="M84" s="379" t="s">
        <v>379</v>
      </c>
      <c r="O84" s="380">
        <v>1810</v>
      </c>
      <c r="Q84" s="381"/>
      <c r="R84" s="382"/>
      <c r="S84" s="381"/>
      <c r="T84" s="382"/>
      <c r="U84" s="382"/>
    </row>
    <row r="85" spans="1:21" s="380" customFormat="1" ht="19.5" x14ac:dyDescent="0.25">
      <c r="A85" s="403">
        <v>66</v>
      </c>
      <c r="B85" s="373" t="s">
        <v>40</v>
      </c>
      <c r="C85" s="374" t="s">
        <v>33</v>
      </c>
      <c r="D85" s="404" t="s">
        <v>38</v>
      </c>
      <c r="E85" s="376">
        <v>6</v>
      </c>
      <c r="F85" s="405">
        <v>0.01</v>
      </c>
      <c r="G85" s="325">
        <f t="shared" ref="G85:G122" si="21">I85+K85</f>
        <v>4060</v>
      </c>
      <c r="H85" s="407">
        <f t="shared" ref="H85:H122" si="22">J85+L85</f>
        <v>4260</v>
      </c>
      <c r="I85" s="406">
        <f t="shared" si="6"/>
        <v>1790</v>
      </c>
      <c r="J85" s="407">
        <f t="shared" si="7"/>
        <v>1880</v>
      </c>
      <c r="K85" s="406">
        <f>'Чарли в пленке Шале'!K83</f>
        <v>2270</v>
      </c>
      <c r="L85" s="326">
        <f t="shared" si="20"/>
        <v>2380</v>
      </c>
      <c r="O85" s="380">
        <v>1790</v>
      </c>
      <c r="Q85" s="381"/>
      <c r="R85" s="382"/>
      <c r="S85" s="381"/>
      <c r="T85" s="382"/>
      <c r="U85" s="382"/>
    </row>
    <row r="86" spans="1:21" s="380" customFormat="1" ht="19.5" x14ac:dyDescent="0.25">
      <c r="A86" s="403">
        <v>67</v>
      </c>
      <c r="B86" s="373" t="s">
        <v>374</v>
      </c>
      <c r="C86" s="374" t="s">
        <v>33</v>
      </c>
      <c r="D86" s="404" t="s">
        <v>38</v>
      </c>
      <c r="E86" s="376">
        <v>6</v>
      </c>
      <c r="F86" s="405">
        <v>0.01</v>
      </c>
      <c r="G86" s="325">
        <f t="shared" si="21"/>
        <v>6100</v>
      </c>
      <c r="H86" s="407">
        <f t="shared" si="22"/>
        <v>6410</v>
      </c>
      <c r="I86" s="406">
        <f t="shared" ref="I86" si="23">ROUND(O86*(1+ОбщаяНаценка/100),-1)</f>
        <v>1790</v>
      </c>
      <c r="J86" s="407">
        <f t="shared" ref="J86" si="24">ROUND(I86*1.05,-1)</f>
        <v>1880</v>
      </c>
      <c r="K86" s="406">
        <f>'Чарли в пленке Шале'!K84</f>
        <v>4310</v>
      </c>
      <c r="L86" s="326">
        <f t="shared" si="20"/>
        <v>4530</v>
      </c>
      <c r="M86" s="379" t="s">
        <v>381</v>
      </c>
      <c r="O86" s="380">
        <v>1790</v>
      </c>
      <c r="Q86" s="381"/>
      <c r="R86" s="382"/>
      <c r="S86" s="381"/>
      <c r="T86" s="382"/>
      <c r="U86" s="382"/>
    </row>
    <row r="87" spans="1:21" s="380" customFormat="1" x14ac:dyDescent="0.25">
      <c r="A87" s="403">
        <v>68</v>
      </c>
      <c r="B87" s="373" t="s">
        <v>287</v>
      </c>
      <c r="C87" s="374" t="s">
        <v>24</v>
      </c>
      <c r="D87" s="404" t="s">
        <v>270</v>
      </c>
      <c r="E87" s="376"/>
      <c r="F87" s="405"/>
      <c r="G87" s="325">
        <f t="shared" si="21"/>
        <v>3910</v>
      </c>
      <c r="H87" s="407">
        <f t="shared" si="22"/>
        <v>4110</v>
      </c>
      <c r="I87" s="406">
        <f t="shared" si="6"/>
        <v>1970</v>
      </c>
      <c r="J87" s="407">
        <f t="shared" si="7"/>
        <v>2070</v>
      </c>
      <c r="K87" s="406">
        <f>'Чарли в пленке Шале'!K85</f>
        <v>1940</v>
      </c>
      <c r="L87" s="326">
        <f t="shared" si="20"/>
        <v>2040</v>
      </c>
      <c r="O87" s="380">
        <v>1970</v>
      </c>
      <c r="Q87" s="381"/>
      <c r="R87" s="382"/>
      <c r="S87" s="381"/>
      <c r="T87" s="382"/>
      <c r="U87" s="382"/>
    </row>
    <row r="88" spans="1:21" s="380" customFormat="1" x14ac:dyDescent="0.25">
      <c r="A88" s="403">
        <v>69</v>
      </c>
      <c r="B88" s="373" t="s">
        <v>41</v>
      </c>
      <c r="C88" s="374" t="s">
        <v>24</v>
      </c>
      <c r="D88" s="404" t="s">
        <v>42</v>
      </c>
      <c r="E88" s="376">
        <v>8</v>
      </c>
      <c r="F88" s="405">
        <v>0.02</v>
      </c>
      <c r="G88" s="325">
        <f t="shared" si="21"/>
        <v>4170</v>
      </c>
      <c r="H88" s="407">
        <f t="shared" si="22"/>
        <v>4380</v>
      </c>
      <c r="I88" s="406">
        <f t="shared" si="6"/>
        <v>2220</v>
      </c>
      <c r="J88" s="407">
        <f t="shared" si="7"/>
        <v>2330</v>
      </c>
      <c r="K88" s="406">
        <f>'Чарли в пленке Шале'!K86</f>
        <v>1950</v>
      </c>
      <c r="L88" s="326">
        <f t="shared" si="20"/>
        <v>2050</v>
      </c>
      <c r="O88" s="380">
        <v>2220</v>
      </c>
      <c r="Q88" s="381"/>
      <c r="R88" s="382"/>
      <c r="S88" s="381"/>
      <c r="T88" s="382"/>
      <c r="U88" s="382"/>
    </row>
    <row r="89" spans="1:21" s="380" customFormat="1" ht="19.5" x14ac:dyDescent="0.25">
      <c r="A89" s="403">
        <v>70</v>
      </c>
      <c r="B89" s="373" t="s">
        <v>91</v>
      </c>
      <c r="C89" s="374" t="s">
        <v>87</v>
      </c>
      <c r="D89" s="404" t="s">
        <v>42</v>
      </c>
      <c r="E89" s="376">
        <v>8</v>
      </c>
      <c r="F89" s="405">
        <v>0.02</v>
      </c>
      <c r="G89" s="325">
        <f t="shared" si="21"/>
        <v>5460</v>
      </c>
      <c r="H89" s="407">
        <f t="shared" si="22"/>
        <v>5740</v>
      </c>
      <c r="I89" s="406">
        <f t="shared" si="6"/>
        <v>2310</v>
      </c>
      <c r="J89" s="407">
        <f t="shared" si="7"/>
        <v>2430</v>
      </c>
      <c r="K89" s="406">
        <f>'Чарли в пленке Шале'!K87</f>
        <v>3150</v>
      </c>
      <c r="L89" s="326">
        <f t="shared" si="20"/>
        <v>3310</v>
      </c>
      <c r="O89" s="380">
        <v>2310</v>
      </c>
      <c r="Q89" s="381"/>
      <c r="R89" s="382"/>
      <c r="S89" s="381"/>
      <c r="T89" s="382"/>
      <c r="U89" s="382"/>
    </row>
    <row r="90" spans="1:21" s="380" customFormat="1" ht="19.5" x14ac:dyDescent="0.25">
      <c r="A90" s="403">
        <v>71</v>
      </c>
      <c r="B90" s="373" t="s">
        <v>375</v>
      </c>
      <c r="C90" s="374" t="s">
        <v>87</v>
      </c>
      <c r="D90" s="404" t="s">
        <v>42</v>
      </c>
      <c r="E90" s="376">
        <v>8</v>
      </c>
      <c r="F90" s="405">
        <v>0.02</v>
      </c>
      <c r="G90" s="325">
        <f t="shared" si="21"/>
        <v>10730</v>
      </c>
      <c r="H90" s="407">
        <f t="shared" si="22"/>
        <v>11270</v>
      </c>
      <c r="I90" s="406">
        <f t="shared" ref="I90" si="25">ROUND(O90*(1+ОбщаяНаценка/100),-1)</f>
        <v>2310</v>
      </c>
      <c r="J90" s="407">
        <f t="shared" ref="J90" si="26">ROUND(I90*1.05,-1)</f>
        <v>2430</v>
      </c>
      <c r="K90" s="406">
        <f>'Чарли в пленке Шале'!K88</f>
        <v>8420</v>
      </c>
      <c r="L90" s="326">
        <f t="shared" si="20"/>
        <v>8840</v>
      </c>
      <c r="M90" s="379" t="s">
        <v>379</v>
      </c>
      <c r="O90" s="380">
        <v>2310</v>
      </c>
      <c r="Q90" s="381"/>
      <c r="R90" s="382"/>
      <c r="S90" s="381"/>
      <c r="T90" s="382"/>
      <c r="U90" s="382"/>
    </row>
    <row r="91" spans="1:21" s="380" customFormat="1" ht="19.5" x14ac:dyDescent="0.25">
      <c r="A91" s="403">
        <v>72</v>
      </c>
      <c r="B91" s="373" t="s">
        <v>43</v>
      </c>
      <c r="C91" s="374" t="s">
        <v>33</v>
      </c>
      <c r="D91" s="404" t="s">
        <v>42</v>
      </c>
      <c r="E91" s="376">
        <v>8</v>
      </c>
      <c r="F91" s="405">
        <v>0.02</v>
      </c>
      <c r="G91" s="325">
        <f t="shared" si="21"/>
        <v>5240</v>
      </c>
      <c r="H91" s="407">
        <f t="shared" si="22"/>
        <v>5510</v>
      </c>
      <c r="I91" s="406">
        <f t="shared" si="6"/>
        <v>2310</v>
      </c>
      <c r="J91" s="407">
        <f t="shared" si="7"/>
        <v>2430</v>
      </c>
      <c r="K91" s="406">
        <f>'Чарли в пленке Шале'!K89</f>
        <v>2930</v>
      </c>
      <c r="L91" s="326">
        <f t="shared" si="20"/>
        <v>3080</v>
      </c>
      <c r="O91" s="380">
        <v>2310</v>
      </c>
      <c r="Q91" s="381"/>
      <c r="R91" s="382"/>
      <c r="S91" s="381"/>
      <c r="T91" s="382"/>
      <c r="U91" s="382"/>
    </row>
    <row r="92" spans="1:21" s="380" customFormat="1" ht="19.5" x14ac:dyDescent="0.25">
      <c r="A92" s="403">
        <v>73</v>
      </c>
      <c r="B92" s="373" t="s">
        <v>376</v>
      </c>
      <c r="C92" s="374" t="s">
        <v>33</v>
      </c>
      <c r="D92" s="404" t="s">
        <v>42</v>
      </c>
      <c r="E92" s="376">
        <v>8</v>
      </c>
      <c r="F92" s="405">
        <v>0.02</v>
      </c>
      <c r="G92" s="325">
        <f t="shared" si="21"/>
        <v>9490</v>
      </c>
      <c r="H92" s="407">
        <f t="shared" si="22"/>
        <v>9970</v>
      </c>
      <c r="I92" s="406">
        <f t="shared" ref="I92" si="27">ROUND(O92*(1+ОбщаяНаценка/100),-1)</f>
        <v>2310</v>
      </c>
      <c r="J92" s="407">
        <f t="shared" ref="J92" si="28">ROUND(I92*1.05,-1)</f>
        <v>2430</v>
      </c>
      <c r="K92" s="406">
        <f>'Чарли в пленке Шале'!K90</f>
        <v>7180</v>
      </c>
      <c r="L92" s="326">
        <f t="shared" si="20"/>
        <v>7540</v>
      </c>
      <c r="M92" s="379" t="s">
        <v>380</v>
      </c>
      <c r="O92" s="380">
        <v>2310</v>
      </c>
      <c r="Q92" s="381"/>
      <c r="R92" s="382"/>
      <c r="S92" s="381"/>
      <c r="T92" s="382"/>
      <c r="U92" s="382"/>
    </row>
    <row r="93" spans="1:21" s="380" customFormat="1" x14ac:dyDescent="0.25">
      <c r="A93" s="403">
        <v>74</v>
      </c>
      <c r="B93" s="409" t="s">
        <v>55</v>
      </c>
      <c r="C93" s="410" t="s">
        <v>6</v>
      </c>
      <c r="D93" s="408" t="s">
        <v>56</v>
      </c>
      <c r="E93" s="376">
        <v>12</v>
      </c>
      <c r="F93" s="405">
        <v>0.02</v>
      </c>
      <c r="G93" s="325">
        <f t="shared" si="21"/>
        <v>8770</v>
      </c>
      <c r="H93" s="407">
        <f t="shared" si="22"/>
        <v>9210</v>
      </c>
      <c r="I93" s="406">
        <f t="shared" si="6"/>
        <v>3250</v>
      </c>
      <c r="J93" s="407">
        <f t="shared" si="7"/>
        <v>3410</v>
      </c>
      <c r="K93" s="406">
        <f>'Чарли в пленке Шале'!K91</f>
        <v>5520</v>
      </c>
      <c r="L93" s="326">
        <f t="shared" si="20"/>
        <v>5800</v>
      </c>
      <c r="O93" s="380">
        <v>3250</v>
      </c>
      <c r="Q93" s="381"/>
      <c r="R93" s="382"/>
      <c r="S93" s="381"/>
      <c r="T93" s="382"/>
      <c r="U93" s="382"/>
    </row>
    <row r="94" spans="1:21" s="380" customFormat="1" ht="19.5" x14ac:dyDescent="0.25">
      <c r="A94" s="403">
        <v>75</v>
      </c>
      <c r="B94" s="411" t="s">
        <v>125</v>
      </c>
      <c r="C94" s="410" t="s">
        <v>136</v>
      </c>
      <c r="D94" s="408" t="s">
        <v>56</v>
      </c>
      <c r="E94" s="376">
        <v>12</v>
      </c>
      <c r="F94" s="405">
        <v>0.02</v>
      </c>
      <c r="G94" s="325">
        <f t="shared" si="21"/>
        <v>8910</v>
      </c>
      <c r="H94" s="407">
        <f t="shared" si="22"/>
        <v>9360</v>
      </c>
      <c r="I94" s="406">
        <f t="shared" si="6"/>
        <v>3390</v>
      </c>
      <c r="J94" s="407">
        <f t="shared" si="7"/>
        <v>3560</v>
      </c>
      <c r="K94" s="406">
        <f>'Чарли в пленке Шале'!K92</f>
        <v>5520</v>
      </c>
      <c r="L94" s="326">
        <f t="shared" si="20"/>
        <v>5800</v>
      </c>
      <c r="O94" s="380">
        <v>3390</v>
      </c>
      <c r="Q94" s="381"/>
      <c r="R94" s="382"/>
      <c r="S94" s="381"/>
      <c r="T94" s="382"/>
      <c r="U94" s="382"/>
    </row>
    <row r="95" spans="1:21" s="380" customFormat="1" ht="19.5" x14ac:dyDescent="0.25">
      <c r="A95" s="403">
        <v>76</v>
      </c>
      <c r="B95" s="409" t="s">
        <v>338</v>
      </c>
      <c r="C95" s="410" t="s">
        <v>335</v>
      </c>
      <c r="D95" s="412" t="s">
        <v>56</v>
      </c>
      <c r="E95" s="376">
        <v>12</v>
      </c>
      <c r="F95" s="405">
        <v>0.02</v>
      </c>
      <c r="G95" s="325">
        <f t="shared" si="21"/>
        <v>10140</v>
      </c>
      <c r="H95" s="407">
        <f t="shared" si="22"/>
        <v>10650</v>
      </c>
      <c r="I95" s="406">
        <f t="shared" si="6"/>
        <v>4620</v>
      </c>
      <c r="J95" s="407">
        <f t="shared" si="7"/>
        <v>4850</v>
      </c>
      <c r="K95" s="406">
        <f>'Чарли в пленке Шале'!K93</f>
        <v>5520</v>
      </c>
      <c r="L95" s="326">
        <f t="shared" si="20"/>
        <v>5800</v>
      </c>
      <c r="O95" s="380">
        <v>4620</v>
      </c>
      <c r="Q95" s="381"/>
      <c r="R95" s="382"/>
      <c r="S95" s="381"/>
      <c r="T95" s="382"/>
      <c r="U95" s="382"/>
    </row>
    <row r="96" spans="1:21" s="380" customFormat="1" ht="19.5" x14ac:dyDescent="0.25">
      <c r="A96" s="403">
        <v>77</v>
      </c>
      <c r="B96" s="409" t="s">
        <v>98</v>
      </c>
      <c r="C96" s="410" t="s">
        <v>99</v>
      </c>
      <c r="D96" s="412" t="s">
        <v>56</v>
      </c>
      <c r="E96" s="376">
        <v>12</v>
      </c>
      <c r="F96" s="405">
        <v>0.02</v>
      </c>
      <c r="G96" s="325">
        <f t="shared" si="21"/>
        <v>10170</v>
      </c>
      <c r="H96" s="407">
        <f t="shared" si="22"/>
        <v>10680</v>
      </c>
      <c r="I96" s="406">
        <f t="shared" si="6"/>
        <v>4650</v>
      </c>
      <c r="J96" s="407">
        <f t="shared" si="7"/>
        <v>4880</v>
      </c>
      <c r="K96" s="406">
        <f>'Чарли в пленке Шале'!K94</f>
        <v>5520</v>
      </c>
      <c r="L96" s="326">
        <f t="shared" si="20"/>
        <v>5800</v>
      </c>
      <c r="O96" s="380">
        <v>4650</v>
      </c>
      <c r="Q96" s="381"/>
      <c r="R96" s="382"/>
      <c r="S96" s="381"/>
      <c r="T96" s="382"/>
      <c r="U96" s="382"/>
    </row>
    <row r="97" spans="1:21" s="380" customFormat="1" x14ac:dyDescent="0.25">
      <c r="A97" s="403">
        <v>78</v>
      </c>
      <c r="B97" s="413" t="s">
        <v>260</v>
      </c>
      <c r="C97" s="410" t="s">
        <v>6</v>
      </c>
      <c r="D97" s="412" t="s">
        <v>56</v>
      </c>
      <c r="E97" s="376"/>
      <c r="F97" s="405"/>
      <c r="G97" s="325">
        <f t="shared" si="21"/>
        <v>8050</v>
      </c>
      <c r="H97" s="407">
        <f t="shared" si="22"/>
        <v>8450</v>
      </c>
      <c r="I97" s="406">
        <f t="shared" si="6"/>
        <v>2430</v>
      </c>
      <c r="J97" s="407">
        <f t="shared" si="7"/>
        <v>2550</v>
      </c>
      <c r="K97" s="406">
        <f>'Чарли в пленке Шале'!K95</f>
        <v>5620</v>
      </c>
      <c r="L97" s="326">
        <f t="shared" si="20"/>
        <v>5900</v>
      </c>
      <c r="O97" s="380">
        <v>2430</v>
      </c>
      <c r="Q97" s="381"/>
      <c r="R97" s="382"/>
      <c r="S97" s="381"/>
      <c r="T97" s="382"/>
      <c r="U97" s="382"/>
    </row>
    <row r="98" spans="1:21" s="380" customFormat="1" x14ac:dyDescent="0.25">
      <c r="A98" s="403">
        <v>79</v>
      </c>
      <c r="B98" s="413" t="s">
        <v>377</v>
      </c>
      <c r="C98" s="410" t="s">
        <v>6</v>
      </c>
      <c r="D98" s="412" t="s">
        <v>56</v>
      </c>
      <c r="E98" s="376"/>
      <c r="F98" s="405"/>
      <c r="G98" s="325">
        <f t="shared" si="21"/>
        <v>10620</v>
      </c>
      <c r="H98" s="407">
        <f t="shared" si="22"/>
        <v>11150</v>
      </c>
      <c r="I98" s="406">
        <f t="shared" ref="I98" si="29">ROUND(O98*(1+ОбщаяНаценка/100),-1)</f>
        <v>2430</v>
      </c>
      <c r="J98" s="407">
        <f t="shared" ref="J98" si="30">ROUND(I98*1.05,-1)</f>
        <v>2550</v>
      </c>
      <c r="K98" s="406">
        <f>'Чарли в пленке Шале'!K96</f>
        <v>8190</v>
      </c>
      <c r="L98" s="326">
        <f t="shared" si="20"/>
        <v>8600</v>
      </c>
      <c r="M98" s="379" t="s">
        <v>379</v>
      </c>
      <c r="O98" s="380">
        <v>2430</v>
      </c>
      <c r="Q98" s="381"/>
      <c r="R98" s="382"/>
      <c r="S98" s="381"/>
      <c r="T98" s="382"/>
      <c r="U98" s="382"/>
    </row>
    <row r="99" spans="1:21" s="380" customFormat="1" x14ac:dyDescent="0.25">
      <c r="A99" s="403">
        <v>80</v>
      </c>
      <c r="B99" s="411" t="s">
        <v>122</v>
      </c>
      <c r="C99" s="414" t="s">
        <v>6</v>
      </c>
      <c r="D99" s="386" t="s">
        <v>132</v>
      </c>
      <c r="E99" s="376"/>
      <c r="F99" s="405"/>
      <c r="G99" s="325">
        <f t="shared" si="21"/>
        <v>9950</v>
      </c>
      <c r="H99" s="407">
        <f t="shared" si="22"/>
        <v>10450</v>
      </c>
      <c r="I99" s="406">
        <f t="shared" si="6"/>
        <v>3930</v>
      </c>
      <c r="J99" s="407">
        <f t="shared" si="7"/>
        <v>4130</v>
      </c>
      <c r="K99" s="406">
        <f>'Чарли в пленке Шале'!K97</f>
        <v>6020</v>
      </c>
      <c r="L99" s="326">
        <f t="shared" si="20"/>
        <v>6320</v>
      </c>
      <c r="O99" s="380">
        <v>3930</v>
      </c>
      <c r="Q99" s="381"/>
      <c r="R99" s="382"/>
      <c r="S99" s="381"/>
      <c r="T99" s="382"/>
      <c r="U99" s="382"/>
    </row>
    <row r="100" spans="1:21" s="380" customFormat="1" ht="19.5" x14ac:dyDescent="0.25">
      <c r="A100" s="403">
        <v>81</v>
      </c>
      <c r="B100" s="411" t="s">
        <v>258</v>
      </c>
      <c r="C100" s="410" t="s">
        <v>136</v>
      </c>
      <c r="D100" s="386" t="s">
        <v>132</v>
      </c>
      <c r="E100" s="376"/>
      <c r="F100" s="405"/>
      <c r="G100" s="325">
        <f t="shared" si="21"/>
        <v>9780</v>
      </c>
      <c r="H100" s="407">
        <f t="shared" si="22"/>
        <v>10270</v>
      </c>
      <c r="I100" s="406">
        <f t="shared" si="6"/>
        <v>3760</v>
      </c>
      <c r="J100" s="407">
        <f t="shared" si="7"/>
        <v>3950</v>
      </c>
      <c r="K100" s="406">
        <f>'Чарли в пленке Шале'!K98</f>
        <v>6020</v>
      </c>
      <c r="L100" s="326">
        <f t="shared" si="20"/>
        <v>6320</v>
      </c>
      <c r="O100" s="380">
        <v>3760</v>
      </c>
      <c r="Q100" s="381"/>
      <c r="R100" s="382"/>
      <c r="S100" s="381"/>
      <c r="T100" s="382"/>
      <c r="U100" s="382"/>
    </row>
    <row r="101" spans="1:21" s="380" customFormat="1" ht="19.5" x14ac:dyDescent="0.25">
      <c r="A101" s="403">
        <v>82</v>
      </c>
      <c r="B101" s="411" t="s">
        <v>334</v>
      </c>
      <c r="C101" s="410" t="s">
        <v>335</v>
      </c>
      <c r="D101" s="386" t="s">
        <v>132</v>
      </c>
      <c r="E101" s="376"/>
      <c r="F101" s="405"/>
      <c r="G101" s="325">
        <f t="shared" si="21"/>
        <v>11060</v>
      </c>
      <c r="H101" s="407">
        <f t="shared" si="22"/>
        <v>11610</v>
      </c>
      <c r="I101" s="406">
        <f t="shared" si="6"/>
        <v>5040</v>
      </c>
      <c r="J101" s="407">
        <f t="shared" si="7"/>
        <v>5290</v>
      </c>
      <c r="K101" s="406">
        <f>'Чарли в пленке Шале'!K99</f>
        <v>6020</v>
      </c>
      <c r="L101" s="326">
        <f t="shared" si="20"/>
        <v>6320</v>
      </c>
      <c r="O101" s="380">
        <v>5040</v>
      </c>
      <c r="Q101" s="381"/>
      <c r="R101" s="382"/>
      <c r="S101" s="381"/>
      <c r="T101" s="382"/>
      <c r="U101" s="382"/>
    </row>
    <row r="102" spans="1:21" s="380" customFormat="1" ht="19.5" x14ac:dyDescent="0.25">
      <c r="A102" s="403">
        <v>83</v>
      </c>
      <c r="B102" s="411" t="s">
        <v>257</v>
      </c>
      <c r="C102" s="410" t="s">
        <v>99</v>
      </c>
      <c r="D102" s="386" t="s">
        <v>132</v>
      </c>
      <c r="E102" s="376"/>
      <c r="F102" s="405"/>
      <c r="G102" s="325">
        <f t="shared" si="21"/>
        <v>11090</v>
      </c>
      <c r="H102" s="407">
        <f t="shared" si="22"/>
        <v>11640</v>
      </c>
      <c r="I102" s="406">
        <f t="shared" si="6"/>
        <v>5070</v>
      </c>
      <c r="J102" s="407">
        <f t="shared" si="7"/>
        <v>5320</v>
      </c>
      <c r="K102" s="406">
        <f>'Чарли в пленке Шале'!K100</f>
        <v>6020</v>
      </c>
      <c r="L102" s="326">
        <f t="shared" si="20"/>
        <v>6320</v>
      </c>
      <c r="O102" s="380">
        <v>5070</v>
      </c>
      <c r="Q102" s="381"/>
      <c r="R102" s="382"/>
      <c r="S102" s="381"/>
      <c r="T102" s="382"/>
      <c r="U102" s="382"/>
    </row>
    <row r="103" spans="1:21" s="380" customFormat="1" x14ac:dyDescent="0.25">
      <c r="A103" s="403">
        <v>84</v>
      </c>
      <c r="B103" s="415" t="s">
        <v>261</v>
      </c>
      <c r="C103" s="410" t="s">
        <v>6</v>
      </c>
      <c r="D103" s="386" t="s">
        <v>132</v>
      </c>
      <c r="E103" s="376"/>
      <c r="F103" s="405"/>
      <c r="G103" s="325">
        <f t="shared" si="21"/>
        <v>9120</v>
      </c>
      <c r="H103" s="407">
        <f t="shared" si="22"/>
        <v>9570</v>
      </c>
      <c r="I103" s="406">
        <f t="shared" si="6"/>
        <v>2860</v>
      </c>
      <c r="J103" s="407">
        <f t="shared" si="7"/>
        <v>3000</v>
      </c>
      <c r="K103" s="406">
        <f>'Чарли в пленке Шале'!K101</f>
        <v>6260</v>
      </c>
      <c r="L103" s="326">
        <f t="shared" si="20"/>
        <v>6570</v>
      </c>
      <c r="O103" s="380">
        <v>2860</v>
      </c>
      <c r="Q103" s="381"/>
      <c r="R103" s="382"/>
      <c r="S103" s="381"/>
      <c r="T103" s="382"/>
      <c r="U103" s="382"/>
    </row>
    <row r="104" spans="1:21" s="380" customFormat="1" x14ac:dyDescent="0.25">
      <c r="A104" s="403">
        <v>85</v>
      </c>
      <c r="B104" s="415" t="s">
        <v>378</v>
      </c>
      <c r="C104" s="410" t="s">
        <v>6</v>
      </c>
      <c r="D104" s="386" t="s">
        <v>132</v>
      </c>
      <c r="E104" s="376"/>
      <c r="F104" s="405"/>
      <c r="G104" s="325">
        <f t="shared" si="21"/>
        <v>11610</v>
      </c>
      <c r="H104" s="407">
        <f t="shared" si="22"/>
        <v>12190</v>
      </c>
      <c r="I104" s="406">
        <f t="shared" ref="I104" si="31">ROUND(O104*(1+ОбщаяНаценка/100),-1)</f>
        <v>2860</v>
      </c>
      <c r="J104" s="407">
        <f t="shared" ref="J104" si="32">ROUND(I104*1.05,-1)</f>
        <v>3000</v>
      </c>
      <c r="K104" s="406">
        <f>'Чарли в пленке Шале'!K102</f>
        <v>8750</v>
      </c>
      <c r="L104" s="326">
        <f t="shared" si="20"/>
        <v>9190</v>
      </c>
      <c r="M104" s="379" t="s">
        <v>379</v>
      </c>
      <c r="O104" s="380">
        <v>2860</v>
      </c>
      <c r="Q104" s="381"/>
      <c r="R104" s="382"/>
      <c r="S104" s="381"/>
      <c r="T104" s="382"/>
      <c r="U104" s="382"/>
    </row>
    <row r="105" spans="1:21" s="380" customFormat="1" ht="29.25" x14ac:dyDescent="0.25">
      <c r="A105" s="403">
        <v>86</v>
      </c>
      <c r="B105" s="411" t="s">
        <v>134</v>
      </c>
      <c r="C105" s="414" t="s">
        <v>135</v>
      </c>
      <c r="D105" s="386" t="s">
        <v>132</v>
      </c>
      <c r="E105" s="376"/>
      <c r="F105" s="405"/>
      <c r="G105" s="325">
        <f t="shared" si="21"/>
        <v>9080</v>
      </c>
      <c r="H105" s="407">
        <f t="shared" si="22"/>
        <v>9530</v>
      </c>
      <c r="I105" s="406">
        <f t="shared" si="6"/>
        <v>4880</v>
      </c>
      <c r="J105" s="407">
        <f t="shared" si="7"/>
        <v>5120</v>
      </c>
      <c r="K105" s="406">
        <f>'Чарли в пленке Шале'!K103</f>
        <v>4200</v>
      </c>
      <c r="L105" s="326">
        <f t="shared" si="20"/>
        <v>4410</v>
      </c>
      <c r="O105" s="380">
        <v>4880</v>
      </c>
      <c r="Q105" s="381"/>
      <c r="R105" s="382"/>
      <c r="S105" s="381"/>
      <c r="T105" s="382"/>
      <c r="U105" s="382"/>
    </row>
    <row r="106" spans="1:21" s="380" customFormat="1" ht="29.25" x14ac:dyDescent="0.25">
      <c r="A106" s="403">
        <v>87</v>
      </c>
      <c r="B106" s="411" t="s">
        <v>133</v>
      </c>
      <c r="C106" s="414" t="s">
        <v>135</v>
      </c>
      <c r="D106" s="386" t="s">
        <v>56</v>
      </c>
      <c r="E106" s="376"/>
      <c r="F106" s="405"/>
      <c r="G106" s="325">
        <f t="shared" si="21"/>
        <v>8420</v>
      </c>
      <c r="H106" s="407">
        <f t="shared" si="22"/>
        <v>8840</v>
      </c>
      <c r="I106" s="406">
        <f t="shared" si="6"/>
        <v>4450</v>
      </c>
      <c r="J106" s="407">
        <f t="shared" si="7"/>
        <v>4670</v>
      </c>
      <c r="K106" s="406">
        <f>'Чарли в пленке Шале'!K104</f>
        <v>3970</v>
      </c>
      <c r="L106" s="326">
        <f t="shared" si="20"/>
        <v>4170</v>
      </c>
      <c r="O106" s="380">
        <v>4450</v>
      </c>
      <c r="Q106" s="381"/>
      <c r="R106" s="382"/>
      <c r="S106" s="381"/>
      <c r="T106" s="382"/>
      <c r="U106" s="382"/>
    </row>
    <row r="107" spans="1:21" s="380" customFormat="1" ht="19.5" x14ac:dyDescent="0.25">
      <c r="A107" s="403">
        <v>88</v>
      </c>
      <c r="B107" s="411" t="s">
        <v>109</v>
      </c>
      <c r="C107" s="414" t="s">
        <v>110</v>
      </c>
      <c r="D107" s="416" t="s">
        <v>149</v>
      </c>
      <c r="E107" s="376">
        <v>3</v>
      </c>
      <c r="F107" s="405">
        <v>0.04</v>
      </c>
      <c r="G107" s="325">
        <f t="shared" si="21"/>
        <v>2290</v>
      </c>
      <c r="H107" s="407">
        <f t="shared" si="22"/>
        <v>2410</v>
      </c>
      <c r="I107" s="406">
        <f t="shared" si="6"/>
        <v>1780</v>
      </c>
      <c r="J107" s="407">
        <f t="shared" si="7"/>
        <v>1870</v>
      </c>
      <c r="K107" s="406">
        <f>'Чарли в пленке Шале'!K105</f>
        <v>510</v>
      </c>
      <c r="L107" s="326">
        <f t="shared" si="20"/>
        <v>540</v>
      </c>
      <c r="O107" s="380">
        <v>1780</v>
      </c>
      <c r="Q107" s="381"/>
      <c r="R107" s="382"/>
      <c r="S107" s="381"/>
      <c r="T107" s="382"/>
      <c r="U107" s="382"/>
    </row>
    <row r="108" spans="1:21" s="380" customFormat="1" ht="29.25" x14ac:dyDescent="0.25">
      <c r="A108" s="403">
        <v>89</v>
      </c>
      <c r="B108" s="411" t="s">
        <v>111</v>
      </c>
      <c r="C108" s="414" t="s">
        <v>112</v>
      </c>
      <c r="D108" s="417" t="s">
        <v>149</v>
      </c>
      <c r="E108" s="376">
        <v>3</v>
      </c>
      <c r="F108" s="405">
        <v>0.04</v>
      </c>
      <c r="G108" s="325">
        <f t="shared" si="21"/>
        <v>2760</v>
      </c>
      <c r="H108" s="407">
        <f t="shared" si="22"/>
        <v>2900</v>
      </c>
      <c r="I108" s="406">
        <f t="shared" si="6"/>
        <v>1780</v>
      </c>
      <c r="J108" s="407">
        <f t="shared" si="7"/>
        <v>1870</v>
      </c>
      <c r="K108" s="406">
        <f>'Чарли в пленке Шале'!K106</f>
        <v>980</v>
      </c>
      <c r="L108" s="326">
        <f t="shared" si="20"/>
        <v>1030</v>
      </c>
      <c r="O108" s="380">
        <v>1780</v>
      </c>
      <c r="Q108" s="381"/>
      <c r="R108" s="382"/>
      <c r="S108" s="381"/>
      <c r="T108" s="382"/>
      <c r="U108" s="382"/>
    </row>
    <row r="109" spans="1:21" s="380" customFormat="1" x14ac:dyDescent="0.25">
      <c r="A109" s="403">
        <v>90</v>
      </c>
      <c r="B109" s="385" t="s">
        <v>92</v>
      </c>
      <c r="C109" s="388" t="s">
        <v>248</v>
      </c>
      <c r="D109" s="392" t="s">
        <v>94</v>
      </c>
      <c r="E109" s="376">
        <v>6</v>
      </c>
      <c r="F109" s="405">
        <v>0.02</v>
      </c>
      <c r="G109" s="325">
        <f t="shared" si="21"/>
        <v>1780</v>
      </c>
      <c r="H109" s="407">
        <f t="shared" si="22"/>
        <v>1870</v>
      </c>
      <c r="I109" s="406">
        <f t="shared" ref="I109:I122" si="33">ROUND(O109*(1+ОбщаяНаценка/100),-1)</f>
        <v>1660</v>
      </c>
      <c r="J109" s="407">
        <f t="shared" si="7"/>
        <v>1740</v>
      </c>
      <c r="K109" s="406">
        <f>'Чарли в пленке Шале'!K107</f>
        <v>120</v>
      </c>
      <c r="L109" s="326">
        <f t="shared" si="20"/>
        <v>130</v>
      </c>
      <c r="O109" s="380">
        <v>1660</v>
      </c>
      <c r="Q109" s="381"/>
      <c r="R109" s="382"/>
      <c r="S109" s="381"/>
      <c r="T109" s="382"/>
      <c r="U109" s="382"/>
    </row>
    <row r="110" spans="1:21" s="380" customFormat="1" x14ac:dyDescent="0.25">
      <c r="A110" s="403">
        <v>91</v>
      </c>
      <c r="B110" s="385" t="s">
        <v>93</v>
      </c>
      <c r="C110" s="388" t="s">
        <v>248</v>
      </c>
      <c r="D110" s="392" t="s">
        <v>95</v>
      </c>
      <c r="E110" s="376">
        <v>5</v>
      </c>
      <c r="F110" s="405">
        <v>0.01</v>
      </c>
      <c r="G110" s="325">
        <f t="shared" si="21"/>
        <v>1360</v>
      </c>
      <c r="H110" s="407">
        <f t="shared" si="22"/>
        <v>1420</v>
      </c>
      <c r="I110" s="406">
        <f t="shared" si="33"/>
        <v>1270</v>
      </c>
      <c r="J110" s="407">
        <f t="shared" si="7"/>
        <v>1330</v>
      </c>
      <c r="K110" s="406">
        <f>'Чарли в пленке Шале'!K108</f>
        <v>90</v>
      </c>
      <c r="L110" s="326">
        <f t="shared" si="20"/>
        <v>90</v>
      </c>
      <c r="O110" s="380">
        <v>1270</v>
      </c>
      <c r="Q110" s="381"/>
      <c r="R110" s="382"/>
      <c r="S110" s="381"/>
      <c r="T110" s="382"/>
      <c r="U110" s="382"/>
    </row>
    <row r="111" spans="1:21" s="380" customFormat="1" ht="19.5" x14ac:dyDescent="0.25">
      <c r="A111" s="403">
        <v>92</v>
      </c>
      <c r="B111" s="373" t="s">
        <v>57</v>
      </c>
      <c r="C111" s="374" t="s">
        <v>58</v>
      </c>
      <c r="D111" s="383" t="s">
        <v>59</v>
      </c>
      <c r="E111" s="393">
        <v>3</v>
      </c>
      <c r="F111" s="418">
        <v>0.01</v>
      </c>
      <c r="G111" s="325">
        <f t="shared" si="21"/>
        <v>790</v>
      </c>
      <c r="H111" s="407">
        <f t="shared" si="22"/>
        <v>830</v>
      </c>
      <c r="I111" s="406">
        <f t="shared" si="33"/>
        <v>790</v>
      </c>
      <c r="J111" s="407">
        <f t="shared" si="7"/>
        <v>830</v>
      </c>
      <c r="K111" s="406"/>
      <c r="L111" s="326">
        <f t="shared" si="20"/>
        <v>0</v>
      </c>
      <c r="O111" s="380">
        <v>790</v>
      </c>
      <c r="Q111" s="381"/>
      <c r="R111" s="382"/>
      <c r="S111" s="381"/>
      <c r="T111" s="382"/>
      <c r="U111" s="382"/>
    </row>
    <row r="112" spans="1:21" s="380" customFormat="1" ht="19.5" x14ac:dyDescent="0.25">
      <c r="A112" s="403">
        <v>93</v>
      </c>
      <c r="B112" s="373" t="s">
        <v>60</v>
      </c>
      <c r="C112" s="374" t="s">
        <v>58</v>
      </c>
      <c r="D112" s="383" t="s">
        <v>61</v>
      </c>
      <c r="E112" s="393">
        <v>1</v>
      </c>
      <c r="F112" s="418">
        <v>0.01</v>
      </c>
      <c r="G112" s="325">
        <f t="shared" si="21"/>
        <v>270</v>
      </c>
      <c r="H112" s="407">
        <f t="shared" si="22"/>
        <v>280</v>
      </c>
      <c r="I112" s="406">
        <f t="shared" si="33"/>
        <v>270</v>
      </c>
      <c r="J112" s="407">
        <f t="shared" si="7"/>
        <v>280</v>
      </c>
      <c r="K112" s="406"/>
      <c r="L112" s="326">
        <f t="shared" si="20"/>
        <v>0</v>
      </c>
      <c r="O112" s="380">
        <v>270</v>
      </c>
      <c r="Q112" s="382"/>
      <c r="R112" s="382"/>
      <c r="S112" s="381"/>
      <c r="T112" s="382"/>
      <c r="U112" s="382"/>
    </row>
    <row r="113" spans="1:21" s="380" customFormat="1" ht="19.5" x14ac:dyDescent="0.25">
      <c r="A113" s="403">
        <v>94</v>
      </c>
      <c r="B113" s="373" t="s">
        <v>62</v>
      </c>
      <c r="C113" s="374" t="s">
        <v>63</v>
      </c>
      <c r="D113" s="383" t="s">
        <v>64</v>
      </c>
      <c r="E113" s="393">
        <v>6</v>
      </c>
      <c r="F113" s="418">
        <v>0.02</v>
      </c>
      <c r="G113" s="325">
        <f t="shared" si="21"/>
        <v>1480</v>
      </c>
      <c r="H113" s="407">
        <f t="shared" si="22"/>
        <v>1550</v>
      </c>
      <c r="I113" s="406">
        <f t="shared" si="33"/>
        <v>1480</v>
      </c>
      <c r="J113" s="407">
        <f t="shared" si="7"/>
        <v>1550</v>
      </c>
      <c r="K113" s="406"/>
      <c r="L113" s="326">
        <f t="shared" si="20"/>
        <v>0</v>
      </c>
      <c r="O113" s="380">
        <v>1480</v>
      </c>
      <c r="Q113" s="382"/>
      <c r="R113" s="382"/>
      <c r="S113" s="381"/>
      <c r="T113" s="382"/>
      <c r="U113" s="382"/>
    </row>
    <row r="114" spans="1:21" s="380" customFormat="1" ht="19.5" x14ac:dyDescent="0.25">
      <c r="A114" s="403">
        <v>95</v>
      </c>
      <c r="B114" s="373" t="s">
        <v>65</v>
      </c>
      <c r="C114" s="374" t="s">
        <v>63</v>
      </c>
      <c r="D114" s="383" t="s">
        <v>66</v>
      </c>
      <c r="E114" s="393">
        <v>3</v>
      </c>
      <c r="F114" s="418">
        <v>0.02</v>
      </c>
      <c r="G114" s="325">
        <f t="shared" si="21"/>
        <v>750</v>
      </c>
      <c r="H114" s="407">
        <f t="shared" si="22"/>
        <v>790</v>
      </c>
      <c r="I114" s="406">
        <f t="shared" si="33"/>
        <v>750</v>
      </c>
      <c r="J114" s="407">
        <f t="shared" si="7"/>
        <v>790</v>
      </c>
      <c r="K114" s="406"/>
      <c r="L114" s="326">
        <f t="shared" si="20"/>
        <v>0</v>
      </c>
      <c r="O114" s="380">
        <v>750</v>
      </c>
      <c r="Q114" s="382"/>
      <c r="R114" s="382"/>
      <c r="S114" s="381"/>
      <c r="T114" s="382"/>
      <c r="U114" s="382"/>
    </row>
    <row r="115" spans="1:21" s="380" customFormat="1" ht="19.5" x14ac:dyDescent="0.25">
      <c r="A115" s="403">
        <v>96</v>
      </c>
      <c r="B115" s="373" t="s">
        <v>67</v>
      </c>
      <c r="C115" s="374" t="s">
        <v>68</v>
      </c>
      <c r="D115" s="383" t="s">
        <v>69</v>
      </c>
      <c r="E115" s="393">
        <v>16</v>
      </c>
      <c r="F115" s="418">
        <v>0.04</v>
      </c>
      <c r="G115" s="325">
        <f t="shared" si="21"/>
        <v>4140</v>
      </c>
      <c r="H115" s="407">
        <f t="shared" si="22"/>
        <v>4350</v>
      </c>
      <c r="I115" s="406">
        <f t="shared" si="33"/>
        <v>4140</v>
      </c>
      <c r="J115" s="407">
        <f t="shared" si="7"/>
        <v>4350</v>
      </c>
      <c r="K115" s="406"/>
      <c r="L115" s="326">
        <f t="shared" si="20"/>
        <v>0</v>
      </c>
      <c r="O115" s="380">
        <v>4140</v>
      </c>
      <c r="Q115" s="382"/>
      <c r="R115" s="382"/>
      <c r="S115" s="381"/>
      <c r="T115" s="382"/>
      <c r="U115" s="382"/>
    </row>
    <row r="116" spans="1:21" s="380" customFormat="1" ht="19.5" x14ac:dyDescent="0.25">
      <c r="A116" s="403">
        <v>97</v>
      </c>
      <c r="B116" s="385" t="s">
        <v>154</v>
      </c>
      <c r="C116" s="374" t="s">
        <v>58</v>
      </c>
      <c r="D116" s="392" t="s">
        <v>147</v>
      </c>
      <c r="E116" s="376"/>
      <c r="F116" s="421"/>
      <c r="G116" s="325">
        <f t="shared" si="21"/>
        <v>1010</v>
      </c>
      <c r="H116" s="407">
        <f t="shared" si="22"/>
        <v>1060</v>
      </c>
      <c r="I116" s="406">
        <f t="shared" si="33"/>
        <v>1010</v>
      </c>
      <c r="J116" s="407">
        <f t="shared" si="7"/>
        <v>1060</v>
      </c>
      <c r="K116" s="406"/>
      <c r="L116" s="326">
        <f t="shared" si="20"/>
        <v>0</v>
      </c>
      <c r="O116" s="380">
        <v>1010</v>
      </c>
      <c r="Q116" s="382"/>
      <c r="R116" s="382"/>
      <c r="S116" s="381"/>
      <c r="T116" s="382"/>
      <c r="U116" s="382"/>
    </row>
    <row r="117" spans="1:21" s="380" customFormat="1" ht="19.5" x14ac:dyDescent="0.25">
      <c r="A117" s="403">
        <v>98</v>
      </c>
      <c r="B117" s="385" t="s">
        <v>121</v>
      </c>
      <c r="C117" s="388" t="s">
        <v>123</v>
      </c>
      <c r="D117" s="392" t="s">
        <v>137</v>
      </c>
      <c r="E117" s="376"/>
      <c r="F117" s="421"/>
      <c r="G117" s="325">
        <f t="shared" si="21"/>
        <v>4530</v>
      </c>
      <c r="H117" s="407">
        <f t="shared" si="22"/>
        <v>4760</v>
      </c>
      <c r="I117" s="406">
        <f t="shared" si="33"/>
        <v>4530</v>
      </c>
      <c r="J117" s="407">
        <f t="shared" si="7"/>
        <v>4760</v>
      </c>
      <c r="K117" s="406"/>
      <c r="L117" s="326">
        <f t="shared" si="20"/>
        <v>0</v>
      </c>
      <c r="O117" s="380">
        <v>4530</v>
      </c>
      <c r="Q117" s="382"/>
      <c r="R117" s="382"/>
      <c r="S117" s="381"/>
      <c r="T117" s="382"/>
      <c r="U117" s="382"/>
    </row>
    <row r="118" spans="1:21" s="380" customFormat="1" ht="19.5" x14ac:dyDescent="0.25">
      <c r="A118" s="403">
        <v>99</v>
      </c>
      <c r="B118" s="385" t="s">
        <v>240</v>
      </c>
      <c r="C118" s="388" t="s">
        <v>123</v>
      </c>
      <c r="D118" s="392" t="s">
        <v>242</v>
      </c>
      <c r="E118" s="376"/>
      <c r="F118" s="418"/>
      <c r="G118" s="325">
        <f t="shared" si="21"/>
        <v>4750</v>
      </c>
      <c r="H118" s="407">
        <f t="shared" si="22"/>
        <v>4990</v>
      </c>
      <c r="I118" s="406">
        <f t="shared" si="33"/>
        <v>4750</v>
      </c>
      <c r="J118" s="407">
        <f t="shared" si="7"/>
        <v>4990</v>
      </c>
      <c r="K118" s="406"/>
      <c r="L118" s="326">
        <f t="shared" si="20"/>
        <v>0</v>
      </c>
      <c r="O118" s="380">
        <v>4750</v>
      </c>
      <c r="Q118" s="382"/>
      <c r="R118" s="382"/>
      <c r="S118" s="381"/>
      <c r="T118" s="382"/>
      <c r="U118" s="382"/>
    </row>
    <row r="119" spans="1:21" s="380" customFormat="1" ht="19.5" x14ac:dyDescent="0.25">
      <c r="A119" s="403">
        <v>100</v>
      </c>
      <c r="B119" s="385" t="s">
        <v>241</v>
      </c>
      <c r="C119" s="388" t="s">
        <v>123</v>
      </c>
      <c r="D119" s="392" t="s">
        <v>243</v>
      </c>
      <c r="E119" s="376"/>
      <c r="F119" s="418"/>
      <c r="G119" s="325">
        <f t="shared" si="21"/>
        <v>5150</v>
      </c>
      <c r="H119" s="407">
        <f t="shared" si="22"/>
        <v>5410</v>
      </c>
      <c r="I119" s="406">
        <f t="shared" si="33"/>
        <v>5150</v>
      </c>
      <c r="J119" s="407">
        <f t="shared" si="7"/>
        <v>5410</v>
      </c>
      <c r="K119" s="406"/>
      <c r="L119" s="326">
        <f t="shared" si="20"/>
        <v>0</v>
      </c>
      <c r="O119" s="380">
        <v>5150</v>
      </c>
      <c r="Q119" s="382"/>
      <c r="R119" s="382"/>
      <c r="S119" s="381"/>
      <c r="T119" s="382"/>
      <c r="U119" s="382"/>
    </row>
    <row r="120" spans="1:21" s="380" customFormat="1" ht="29.25" x14ac:dyDescent="0.25">
      <c r="A120" s="403">
        <v>101</v>
      </c>
      <c r="B120" s="385" t="s">
        <v>290</v>
      </c>
      <c r="C120" s="388" t="s">
        <v>245</v>
      </c>
      <c r="D120" s="392" t="s">
        <v>244</v>
      </c>
      <c r="E120" s="376"/>
      <c r="F120" s="418"/>
      <c r="G120" s="325">
        <f t="shared" si="21"/>
        <v>620</v>
      </c>
      <c r="H120" s="407">
        <f t="shared" si="22"/>
        <v>650</v>
      </c>
      <c r="I120" s="406">
        <f t="shared" si="33"/>
        <v>620</v>
      </c>
      <c r="J120" s="407">
        <f t="shared" si="7"/>
        <v>650</v>
      </c>
      <c r="K120" s="406"/>
      <c r="L120" s="326">
        <f t="shared" si="20"/>
        <v>0</v>
      </c>
      <c r="O120" s="380">
        <v>620</v>
      </c>
      <c r="Q120" s="382"/>
      <c r="R120" s="382"/>
      <c r="S120" s="381"/>
      <c r="T120" s="382"/>
      <c r="U120" s="382"/>
    </row>
    <row r="121" spans="1:21" s="380" customFormat="1" x14ac:dyDescent="0.25">
      <c r="A121" s="403">
        <v>102</v>
      </c>
      <c r="B121" s="373" t="s">
        <v>70</v>
      </c>
      <c r="C121" s="374" t="s">
        <v>71</v>
      </c>
      <c r="D121" s="383" t="s">
        <v>72</v>
      </c>
      <c r="E121" s="393">
        <v>4</v>
      </c>
      <c r="F121" s="418">
        <v>0.01</v>
      </c>
      <c r="G121" s="325">
        <f t="shared" si="21"/>
        <v>1300</v>
      </c>
      <c r="H121" s="407">
        <f t="shared" si="22"/>
        <v>1360</v>
      </c>
      <c r="I121" s="406">
        <f t="shared" si="33"/>
        <v>830</v>
      </c>
      <c r="J121" s="407">
        <f t="shared" si="7"/>
        <v>870</v>
      </c>
      <c r="K121" s="406">
        <f>'Чарли в пленке Шале'!K119</f>
        <v>470</v>
      </c>
      <c r="L121" s="326">
        <f t="shared" si="20"/>
        <v>490</v>
      </c>
      <c r="O121" s="380">
        <v>830</v>
      </c>
      <c r="Q121" s="382"/>
      <c r="R121" s="382"/>
      <c r="S121" s="381"/>
      <c r="T121" s="382"/>
      <c r="U121" s="382"/>
    </row>
    <row r="122" spans="1:21" s="380" customFormat="1" ht="15.75" thickBot="1" x14ac:dyDescent="0.3">
      <c r="A122" s="403">
        <v>103</v>
      </c>
      <c r="B122" s="373" t="s">
        <v>73</v>
      </c>
      <c r="C122" s="374" t="s">
        <v>71</v>
      </c>
      <c r="D122" s="383" t="s">
        <v>74</v>
      </c>
      <c r="E122" s="393">
        <v>4</v>
      </c>
      <c r="F122" s="421">
        <v>0.01</v>
      </c>
      <c r="G122" s="327">
        <f t="shared" si="21"/>
        <v>1200</v>
      </c>
      <c r="H122" s="423">
        <f t="shared" si="22"/>
        <v>1260</v>
      </c>
      <c r="I122" s="422">
        <f t="shared" si="33"/>
        <v>1200</v>
      </c>
      <c r="J122" s="423">
        <f t="shared" si="7"/>
        <v>1260</v>
      </c>
      <c r="K122" s="422"/>
      <c r="L122" s="326">
        <f t="shared" si="20"/>
        <v>0</v>
      </c>
      <c r="O122" s="380">
        <v>1200</v>
      </c>
      <c r="Q122" s="382"/>
      <c r="R122" s="382"/>
      <c r="S122" s="381"/>
      <c r="T122" s="382"/>
      <c r="U122" s="382"/>
    </row>
    <row r="123" spans="1:21" s="380" customFormat="1" x14ac:dyDescent="0.25">
      <c r="A123" s="426"/>
      <c r="D123" s="440"/>
      <c r="E123" s="441"/>
      <c r="F123" s="431"/>
      <c r="G123" s="431"/>
      <c r="H123" s="431"/>
      <c r="I123" s="442"/>
      <c r="J123" s="442"/>
      <c r="K123" s="442"/>
      <c r="L123" s="442"/>
      <c r="O123" s="442"/>
      <c r="Q123" s="382"/>
      <c r="R123" s="382"/>
      <c r="S123" s="382"/>
      <c r="T123" s="382"/>
      <c r="U123" s="382"/>
    </row>
    <row r="124" spans="1:21" x14ac:dyDescent="0.25">
      <c r="A124" s="13"/>
      <c r="E124" s="77"/>
      <c r="F124" s="21"/>
      <c r="G124" s="21"/>
      <c r="H124" s="21"/>
      <c r="I124" s="26"/>
      <c r="J124" s="26"/>
      <c r="K124" s="26"/>
      <c r="L124" s="26"/>
      <c r="O124" s="26"/>
    </row>
    <row r="125" spans="1:21" x14ac:dyDescent="0.25">
      <c r="A125" s="13"/>
      <c r="E125" s="76"/>
      <c r="F125" s="21"/>
      <c r="G125" s="21"/>
      <c r="H125" s="21"/>
      <c r="I125" s="26"/>
      <c r="J125" s="26"/>
      <c r="K125" s="26"/>
      <c r="L125" s="26"/>
      <c r="O125" s="26"/>
    </row>
    <row r="126" spans="1:21" x14ac:dyDescent="0.25">
      <c r="A126" s="13"/>
      <c r="E126" s="76"/>
      <c r="F126" s="21"/>
      <c r="G126" s="21"/>
      <c r="H126" s="21"/>
      <c r="I126" s="26"/>
      <c r="J126" s="26"/>
      <c r="K126" s="26"/>
      <c r="L126" s="26"/>
      <c r="O126" s="26"/>
    </row>
    <row r="127" spans="1:21" x14ac:dyDescent="0.25">
      <c r="A127" s="13"/>
      <c r="B127" s="51"/>
      <c r="C127" s="88"/>
      <c r="E127" s="77"/>
      <c r="F127" s="21"/>
      <c r="G127" s="21"/>
      <c r="H127" s="21"/>
      <c r="I127" s="26"/>
      <c r="J127" s="26"/>
      <c r="K127" s="26"/>
      <c r="L127" s="26"/>
      <c r="O127" s="26"/>
    </row>
    <row r="128" spans="1:21" x14ac:dyDescent="0.25">
      <c r="A128" s="13"/>
      <c r="B128" s="51"/>
      <c r="C128" s="88"/>
      <c r="E128" s="76"/>
      <c r="F128" s="59"/>
      <c r="G128" s="59"/>
      <c r="H128" s="59"/>
      <c r="I128" s="26"/>
      <c r="J128" s="26"/>
      <c r="K128" s="26"/>
      <c r="L128" s="26"/>
      <c r="O128" s="26"/>
    </row>
    <row r="129" spans="1:15" x14ac:dyDescent="0.25">
      <c r="A129" s="13"/>
      <c r="B129" s="51"/>
      <c r="C129" s="88"/>
      <c r="E129" s="21"/>
      <c r="F129" s="21"/>
      <c r="G129" s="21"/>
      <c r="H129" s="21"/>
      <c r="I129" s="26"/>
      <c r="J129" s="26"/>
      <c r="K129" s="26"/>
      <c r="L129" s="26"/>
      <c r="O129" s="26"/>
    </row>
    <row r="130" spans="1:15" x14ac:dyDescent="0.25">
      <c r="A130" s="13"/>
      <c r="B130" s="51"/>
      <c r="C130" s="88"/>
      <c r="E130" s="21"/>
      <c r="F130" s="21"/>
      <c r="G130" s="21"/>
      <c r="H130" s="21"/>
      <c r="I130" s="26"/>
      <c r="J130" s="26"/>
      <c r="K130" s="26"/>
      <c r="L130" s="26"/>
      <c r="O130" s="26"/>
    </row>
  </sheetData>
  <mergeCells count="5">
    <mergeCell ref="B9:C9"/>
    <mergeCell ref="B11:C11"/>
    <mergeCell ref="G18:H18"/>
    <mergeCell ref="I18:J18"/>
    <mergeCell ref="K18:L18"/>
  </mergeCells>
  <pageMargins left="0.7" right="0.7" top="0.75" bottom="0.75" header="0.3" footer="0.3"/>
  <pageSetup scale="6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1:U120"/>
  <sheetViews>
    <sheetView topLeftCell="A106" zoomScaleNormal="100" workbookViewId="0">
      <selection activeCell="D15" sqref="D15"/>
    </sheetView>
  </sheetViews>
  <sheetFormatPr defaultRowHeight="15" x14ac:dyDescent="0.25"/>
  <cols>
    <col min="1" max="1" width="5.28515625" customWidth="1"/>
    <col min="2" max="2" width="11.7109375" customWidth="1"/>
    <col min="4" max="4" width="11.85546875" customWidth="1"/>
    <col min="7" max="8" width="9.140625" style="299"/>
    <col min="10" max="10" width="9.140625" style="257"/>
    <col min="11" max="12" width="9.140625" style="299"/>
    <col min="14" max="14" width="9.140625" customWidth="1"/>
    <col min="15" max="15" width="9.42578125" style="254" hidden="1" customWidth="1"/>
    <col min="17" max="21" width="9.140625" style="352"/>
  </cols>
  <sheetData>
    <row r="1" spans="1:21" x14ac:dyDescent="0.25">
      <c r="A1" s="7"/>
      <c r="B1" s="78"/>
      <c r="C1" s="62"/>
      <c r="D1" s="61"/>
      <c r="E1" s="16"/>
      <c r="F1" s="21"/>
      <c r="G1" s="21"/>
      <c r="H1" s="21"/>
      <c r="I1" s="26"/>
      <c r="J1" s="26"/>
      <c r="K1" s="26"/>
      <c r="L1" s="26"/>
      <c r="O1" s="26"/>
    </row>
    <row r="2" spans="1:21" x14ac:dyDescent="0.25">
      <c r="A2" s="11"/>
      <c r="B2" s="79"/>
      <c r="C2" s="62"/>
      <c r="D2" s="16"/>
      <c r="E2" s="21"/>
      <c r="F2" s="21"/>
      <c r="G2" s="21"/>
      <c r="H2" s="21"/>
      <c r="I2" s="26"/>
      <c r="J2" s="26"/>
      <c r="K2" s="26"/>
      <c r="L2" s="26"/>
      <c r="O2" s="26"/>
    </row>
    <row r="3" spans="1:21" x14ac:dyDescent="0.25">
      <c r="A3" s="11"/>
      <c r="B3" s="79"/>
      <c r="C3" s="62"/>
      <c r="D3" s="60"/>
      <c r="E3" s="21"/>
      <c r="F3" s="21"/>
      <c r="G3" s="21"/>
      <c r="H3" s="21"/>
      <c r="I3" s="26"/>
      <c r="J3" s="26"/>
      <c r="K3" s="26"/>
      <c r="L3" s="26"/>
      <c r="O3" s="26"/>
    </row>
    <row r="4" spans="1:21" x14ac:dyDescent="0.25">
      <c r="A4" s="83" t="s">
        <v>8</v>
      </c>
      <c r="B4" s="153" t="s">
        <v>365</v>
      </c>
      <c r="C4" s="72"/>
      <c r="D4" s="154"/>
      <c r="E4" s="189" t="s">
        <v>250</v>
      </c>
      <c r="F4" s="155"/>
      <c r="G4" s="155"/>
      <c r="H4" s="155"/>
      <c r="I4" s="85"/>
      <c r="J4" s="85"/>
      <c r="K4" s="85"/>
      <c r="L4" s="85"/>
      <c r="O4" s="85"/>
    </row>
    <row r="5" spans="1:21" x14ac:dyDescent="0.25">
      <c r="A5" s="83"/>
      <c r="B5" s="156"/>
      <c r="C5" s="72"/>
      <c r="D5" s="154"/>
      <c r="E5" s="155"/>
      <c r="F5" s="155"/>
      <c r="G5" s="155"/>
      <c r="H5" s="155"/>
      <c r="I5" s="85"/>
      <c r="J5" s="85"/>
      <c r="K5" s="85"/>
      <c r="L5" s="85"/>
      <c r="O5" s="85"/>
    </row>
    <row r="6" spans="1:21" x14ac:dyDescent="0.25">
      <c r="A6" s="83"/>
      <c r="B6" s="87" t="s">
        <v>223</v>
      </c>
      <c r="C6" s="72"/>
      <c r="D6" s="154"/>
      <c r="E6" s="155"/>
      <c r="F6" s="155"/>
      <c r="G6" s="155"/>
      <c r="H6" s="155"/>
      <c r="I6" s="85"/>
      <c r="J6" s="85"/>
      <c r="K6" s="85"/>
      <c r="L6" s="85"/>
      <c r="O6" s="85"/>
    </row>
    <row r="7" spans="1:21" x14ac:dyDescent="0.25">
      <c r="A7" s="13"/>
      <c r="B7" s="80" t="s">
        <v>7</v>
      </c>
      <c r="C7" s="182" t="s">
        <v>383</v>
      </c>
      <c r="D7" s="183"/>
      <c r="E7" s="184"/>
      <c r="F7" s="21"/>
      <c r="G7" s="21"/>
      <c r="H7" s="21"/>
      <c r="I7" s="26"/>
      <c r="J7" s="26"/>
      <c r="K7" s="26"/>
      <c r="L7" s="26"/>
      <c r="O7" s="26"/>
    </row>
    <row r="8" spans="1:21" x14ac:dyDescent="0.25">
      <c r="A8" s="13"/>
      <c r="B8" s="160" t="s">
        <v>5</v>
      </c>
      <c r="C8" s="5"/>
      <c r="D8" s="154"/>
      <c r="E8" s="21"/>
      <c r="F8" s="21"/>
      <c r="G8" s="21"/>
      <c r="H8" s="21"/>
      <c r="I8" s="26"/>
      <c r="J8" s="26"/>
      <c r="K8" s="26"/>
      <c r="L8" s="26"/>
      <c r="O8" s="26"/>
    </row>
    <row r="9" spans="1:21" x14ac:dyDescent="0.25">
      <c r="A9" s="13"/>
      <c r="B9" s="521" t="s">
        <v>103</v>
      </c>
      <c r="C9" s="522"/>
      <c r="D9" s="165" t="s">
        <v>76</v>
      </c>
      <c r="E9" s="21"/>
      <c r="F9" s="21"/>
      <c r="G9" s="21"/>
      <c r="H9" s="21"/>
      <c r="I9" s="26"/>
      <c r="J9" s="26"/>
      <c r="K9" s="26"/>
      <c r="L9" s="26"/>
      <c r="O9" s="26"/>
    </row>
    <row r="10" spans="1:21" x14ac:dyDescent="0.25">
      <c r="A10" s="13"/>
      <c r="B10" s="156"/>
      <c r="C10" s="5"/>
      <c r="D10" s="165" t="s">
        <v>172</v>
      </c>
      <c r="E10" s="21"/>
      <c r="F10" s="21"/>
      <c r="G10" s="21"/>
      <c r="H10" s="21"/>
      <c r="I10" s="26"/>
      <c r="J10" s="26"/>
      <c r="K10" s="26"/>
      <c r="L10" s="26"/>
      <c r="O10" s="26"/>
    </row>
    <row r="11" spans="1:21" x14ac:dyDescent="0.25">
      <c r="A11" s="13"/>
      <c r="B11" s="521" t="s">
        <v>4</v>
      </c>
      <c r="C11" s="522"/>
      <c r="D11" s="165" t="s">
        <v>342</v>
      </c>
      <c r="E11" s="21"/>
      <c r="F11" s="21"/>
      <c r="G11" s="21"/>
      <c r="H11" s="21"/>
      <c r="I11" s="26"/>
      <c r="J11" s="26"/>
      <c r="K11" s="26"/>
      <c r="L11" s="26"/>
      <c r="O11" s="26"/>
    </row>
    <row r="12" spans="1:21" x14ac:dyDescent="0.25">
      <c r="A12" s="13"/>
      <c r="B12" s="155"/>
      <c r="C12" s="166"/>
      <c r="D12" s="165" t="s">
        <v>343</v>
      </c>
      <c r="E12" s="21"/>
      <c r="F12" s="21"/>
      <c r="G12" s="21"/>
      <c r="H12" s="21"/>
      <c r="I12" s="26"/>
      <c r="J12" s="26"/>
      <c r="K12" s="26"/>
      <c r="L12" s="26"/>
      <c r="O12" s="26"/>
    </row>
    <row r="13" spans="1:21" x14ac:dyDescent="0.25">
      <c r="A13" s="13"/>
      <c r="B13" s="155"/>
      <c r="C13" s="166"/>
      <c r="D13" s="165"/>
      <c r="E13" s="21"/>
      <c r="F13" s="21"/>
      <c r="G13" s="21"/>
      <c r="H13" s="21"/>
      <c r="I13" s="26"/>
      <c r="J13" s="26"/>
      <c r="K13" s="26"/>
      <c r="L13" s="26"/>
      <c r="O13" s="26"/>
    </row>
    <row r="14" spans="1:21" s="266" customFormat="1" x14ac:dyDescent="0.25">
      <c r="A14" s="13"/>
      <c r="B14" s="162" t="s">
        <v>316</v>
      </c>
      <c r="D14" s="265" t="s">
        <v>362</v>
      </c>
      <c r="E14" s="265"/>
      <c r="F14" s="265"/>
      <c r="G14" s="298"/>
      <c r="H14" s="298"/>
      <c r="I14" s="93"/>
      <c r="K14" s="299"/>
      <c r="L14" s="299"/>
      <c r="M14" s="26"/>
      <c r="N14" s="93"/>
      <c r="Q14" s="352"/>
      <c r="R14" s="352"/>
      <c r="S14" s="352"/>
      <c r="T14" s="352"/>
      <c r="U14" s="352"/>
    </row>
    <row r="15" spans="1:21" s="266" customFormat="1" ht="15.75" thickBot="1" x14ac:dyDescent="0.3">
      <c r="A15" s="13"/>
      <c r="B15" s="162"/>
      <c r="D15" s="189" t="s">
        <v>385</v>
      </c>
      <c r="E15" s="265"/>
      <c r="F15" s="265"/>
      <c r="G15" s="298"/>
      <c r="H15" s="298"/>
      <c r="I15" s="93"/>
      <c r="K15" s="299"/>
      <c r="L15" s="299"/>
      <c r="M15" s="26"/>
      <c r="N15" s="93"/>
      <c r="Q15" s="352"/>
      <c r="R15" s="352"/>
      <c r="S15" s="352"/>
      <c r="T15" s="352"/>
      <c r="U15" s="352"/>
    </row>
    <row r="16" spans="1:21" s="266" customFormat="1" ht="15.75" x14ac:dyDescent="0.25">
      <c r="A16" s="13"/>
      <c r="B16" s="164" t="s">
        <v>317</v>
      </c>
      <c r="C16" s="166"/>
      <c r="D16" s="165"/>
      <c r="E16" s="265"/>
      <c r="F16" s="21"/>
      <c r="G16" s="541" t="s">
        <v>366</v>
      </c>
      <c r="H16" s="542"/>
      <c r="I16" s="543" t="s">
        <v>12</v>
      </c>
      <c r="J16" s="544"/>
      <c r="K16" s="541" t="s">
        <v>367</v>
      </c>
      <c r="L16" s="542"/>
      <c r="M16" s="26"/>
      <c r="Q16" s="352"/>
      <c r="R16" s="352"/>
      <c r="S16" s="352"/>
      <c r="T16" s="352"/>
      <c r="U16" s="352"/>
    </row>
    <row r="17" spans="1:19" ht="16.5" x14ac:dyDescent="0.25">
      <c r="A17" s="229" t="s">
        <v>0</v>
      </c>
      <c r="B17" s="231" t="s">
        <v>3</v>
      </c>
      <c r="C17" s="227" t="s">
        <v>2</v>
      </c>
      <c r="D17" s="228" t="s">
        <v>9</v>
      </c>
      <c r="E17" s="232" t="s">
        <v>1</v>
      </c>
      <c r="F17" s="304" t="s">
        <v>102</v>
      </c>
      <c r="G17" s="317" t="s">
        <v>348</v>
      </c>
      <c r="H17" s="319" t="s">
        <v>382</v>
      </c>
      <c r="I17" s="317" t="s">
        <v>348</v>
      </c>
      <c r="J17" s="319" t="s">
        <v>382</v>
      </c>
      <c r="K17" s="317" t="s">
        <v>348</v>
      </c>
      <c r="L17" s="319" t="s">
        <v>382</v>
      </c>
      <c r="O17" s="230" t="s">
        <v>346</v>
      </c>
    </row>
    <row r="18" spans="1:19" x14ac:dyDescent="0.25">
      <c r="A18" s="200">
        <v>1</v>
      </c>
      <c r="B18" s="201" t="s">
        <v>178</v>
      </c>
      <c r="C18" s="64" t="s">
        <v>184</v>
      </c>
      <c r="D18" s="31" t="s">
        <v>185</v>
      </c>
      <c r="E18" s="74"/>
      <c r="F18" s="212"/>
      <c r="G18" s="325">
        <f>I18+K18</f>
        <v>1690</v>
      </c>
      <c r="H18" s="326">
        <f>J18+L18</f>
        <v>1780</v>
      </c>
      <c r="I18" s="335">
        <f t="shared" ref="I18:I39" si="0">ROUND(O18*(1+ОбщаяНаценка/100),-1)</f>
        <v>320</v>
      </c>
      <c r="J18" s="326">
        <f>ROUND(I18*1.05,-1)</f>
        <v>340</v>
      </c>
      <c r="K18" s="335">
        <f>'Чарли в пленке Милания'!K20</f>
        <v>1370</v>
      </c>
      <c r="L18" s="326">
        <f>'Чарли в пленке Милания'!L20</f>
        <v>1440</v>
      </c>
      <c r="M18" s="172" t="s">
        <v>321</v>
      </c>
      <c r="N18" s="172"/>
      <c r="O18" s="351">
        <v>320</v>
      </c>
      <c r="Q18" s="258"/>
      <c r="S18" s="258"/>
    </row>
    <row r="19" spans="1:19" x14ac:dyDescent="0.25">
      <c r="A19" s="220">
        <v>2</v>
      </c>
      <c r="B19" s="238" t="s">
        <v>328</v>
      </c>
      <c r="C19" s="142" t="s">
        <v>184</v>
      </c>
      <c r="D19" s="249" t="s">
        <v>329</v>
      </c>
      <c r="E19" s="171"/>
      <c r="F19" s="215"/>
      <c r="G19" s="325">
        <f t="shared" ref="G19:G82" si="1">I19+K19</f>
        <v>1780</v>
      </c>
      <c r="H19" s="326">
        <f t="shared" ref="H19:H82" si="2">J19+L19</f>
        <v>1870</v>
      </c>
      <c r="I19" s="335">
        <f t="shared" si="0"/>
        <v>380</v>
      </c>
      <c r="J19" s="326">
        <f t="shared" ref="J19:J64" si="3">ROUND(I19*1.05,-1)</f>
        <v>400</v>
      </c>
      <c r="K19" s="335">
        <f>'Чарли в пленке Милания'!K21</f>
        <v>1400</v>
      </c>
      <c r="L19" s="326">
        <f>'Чарли в пленке Милания'!L21</f>
        <v>1470</v>
      </c>
      <c r="M19" s="172" t="s">
        <v>322</v>
      </c>
      <c r="N19" s="172"/>
      <c r="O19" s="351">
        <v>380</v>
      </c>
      <c r="Q19" s="258"/>
      <c r="S19" s="258"/>
    </row>
    <row r="20" spans="1:19" x14ac:dyDescent="0.25">
      <c r="A20" s="220">
        <v>3</v>
      </c>
      <c r="B20" s="238" t="s">
        <v>179</v>
      </c>
      <c r="C20" s="142" t="s">
        <v>184</v>
      </c>
      <c r="D20" s="249" t="s">
        <v>186</v>
      </c>
      <c r="E20" s="171"/>
      <c r="F20" s="215"/>
      <c r="G20" s="325">
        <f t="shared" si="1"/>
        <v>1880</v>
      </c>
      <c r="H20" s="326">
        <f t="shared" si="2"/>
        <v>1970</v>
      </c>
      <c r="I20" s="335">
        <f t="shared" si="0"/>
        <v>410</v>
      </c>
      <c r="J20" s="326">
        <f t="shared" si="3"/>
        <v>430</v>
      </c>
      <c r="K20" s="335">
        <f>'Чарли в пленке Милания'!K22</f>
        <v>1470</v>
      </c>
      <c r="L20" s="326">
        <f>'Чарли в пленке Милания'!L22</f>
        <v>1540</v>
      </c>
      <c r="M20" s="172" t="s">
        <v>323</v>
      </c>
      <c r="N20" s="172"/>
      <c r="O20" s="351">
        <v>410</v>
      </c>
      <c r="Q20" s="258"/>
      <c r="S20" s="258"/>
    </row>
    <row r="21" spans="1:19" x14ac:dyDescent="0.25">
      <c r="A21" s="220">
        <v>4</v>
      </c>
      <c r="B21" s="238" t="s">
        <v>180</v>
      </c>
      <c r="C21" s="142" t="s">
        <v>184</v>
      </c>
      <c r="D21" s="249" t="s">
        <v>187</v>
      </c>
      <c r="E21" s="171"/>
      <c r="F21" s="215"/>
      <c r="G21" s="325">
        <f t="shared" si="1"/>
        <v>2000</v>
      </c>
      <c r="H21" s="326">
        <f t="shared" si="2"/>
        <v>2100</v>
      </c>
      <c r="I21" s="335">
        <f t="shared" si="0"/>
        <v>470</v>
      </c>
      <c r="J21" s="326">
        <f t="shared" si="3"/>
        <v>490</v>
      </c>
      <c r="K21" s="335">
        <f>'Чарли в пленке Милания'!K23</f>
        <v>1530</v>
      </c>
      <c r="L21" s="326">
        <f>'Чарли в пленке Милания'!L23</f>
        <v>1610</v>
      </c>
      <c r="M21" s="172" t="s">
        <v>324</v>
      </c>
      <c r="N21" s="172"/>
      <c r="O21" s="351">
        <v>470</v>
      </c>
      <c r="Q21" s="258"/>
      <c r="S21" s="258"/>
    </row>
    <row r="22" spans="1:19" x14ac:dyDescent="0.25">
      <c r="A22" s="220">
        <v>5</v>
      </c>
      <c r="B22" s="238" t="s">
        <v>181</v>
      </c>
      <c r="C22" s="142" t="s">
        <v>184</v>
      </c>
      <c r="D22" s="249" t="s">
        <v>188</v>
      </c>
      <c r="E22" s="171"/>
      <c r="F22" s="215"/>
      <c r="G22" s="325">
        <f t="shared" si="1"/>
        <v>2100</v>
      </c>
      <c r="H22" s="326">
        <f t="shared" si="2"/>
        <v>2210</v>
      </c>
      <c r="I22" s="335">
        <f t="shared" si="0"/>
        <v>520</v>
      </c>
      <c r="J22" s="326">
        <f t="shared" si="3"/>
        <v>550</v>
      </c>
      <c r="K22" s="335">
        <f>'Чарли в пленке Милания'!K24</f>
        <v>1580</v>
      </c>
      <c r="L22" s="326">
        <f>'Чарли в пленке Милания'!L24</f>
        <v>1660</v>
      </c>
      <c r="M22" s="172" t="s">
        <v>325</v>
      </c>
      <c r="N22" s="172"/>
      <c r="O22" s="351">
        <v>520</v>
      </c>
      <c r="Q22" s="258"/>
      <c r="S22" s="258"/>
    </row>
    <row r="23" spans="1:19" x14ac:dyDescent="0.25">
      <c r="A23" s="220">
        <v>6</v>
      </c>
      <c r="B23" s="238" t="s">
        <v>182</v>
      </c>
      <c r="C23" s="142" t="s">
        <v>184</v>
      </c>
      <c r="D23" s="249" t="s">
        <v>189</v>
      </c>
      <c r="E23" s="171"/>
      <c r="F23" s="215"/>
      <c r="G23" s="325">
        <f t="shared" si="1"/>
        <v>2230</v>
      </c>
      <c r="H23" s="326">
        <f t="shared" si="2"/>
        <v>2340</v>
      </c>
      <c r="I23" s="335">
        <f t="shared" si="0"/>
        <v>620</v>
      </c>
      <c r="J23" s="326">
        <f t="shared" si="3"/>
        <v>650</v>
      </c>
      <c r="K23" s="335">
        <f>'Чарли в пленке Милания'!K25</f>
        <v>1610</v>
      </c>
      <c r="L23" s="326">
        <f>'Чарли в пленке Милания'!L25</f>
        <v>1690</v>
      </c>
      <c r="M23" s="172"/>
      <c r="N23" s="172"/>
      <c r="O23" s="351">
        <v>620</v>
      </c>
      <c r="Q23" s="258"/>
      <c r="S23" s="258"/>
    </row>
    <row r="24" spans="1:19" x14ac:dyDescent="0.25">
      <c r="A24" s="220">
        <v>7</v>
      </c>
      <c r="B24" s="235" t="s">
        <v>183</v>
      </c>
      <c r="C24" s="142" t="s">
        <v>184</v>
      </c>
      <c r="D24" s="249" t="s">
        <v>190</v>
      </c>
      <c r="E24" s="171"/>
      <c r="F24" s="215"/>
      <c r="G24" s="325">
        <f t="shared" si="1"/>
        <v>710</v>
      </c>
      <c r="H24" s="326">
        <f t="shared" si="2"/>
        <v>740</v>
      </c>
      <c r="I24" s="335">
        <f t="shared" si="0"/>
        <v>50</v>
      </c>
      <c r="J24" s="326">
        <f t="shared" si="3"/>
        <v>50</v>
      </c>
      <c r="K24" s="335">
        <f>'Чарли в пленке Милания'!K26</f>
        <v>660</v>
      </c>
      <c r="L24" s="326">
        <f>'Чарли в пленке Милания'!L26</f>
        <v>690</v>
      </c>
      <c r="M24" s="172"/>
      <c r="N24" s="172"/>
      <c r="O24" s="351">
        <v>50</v>
      </c>
      <c r="Q24" s="258"/>
      <c r="S24" s="258"/>
    </row>
    <row r="25" spans="1:19" x14ac:dyDescent="0.25">
      <c r="A25" s="220">
        <v>8</v>
      </c>
      <c r="B25" s="235" t="s">
        <v>330</v>
      </c>
      <c r="C25" s="142" t="s">
        <v>184</v>
      </c>
      <c r="D25" s="249" t="s">
        <v>331</v>
      </c>
      <c r="E25" s="171"/>
      <c r="F25" s="215"/>
      <c r="G25" s="325">
        <f t="shared" si="1"/>
        <v>2720</v>
      </c>
      <c r="H25" s="326">
        <f t="shared" si="2"/>
        <v>2850</v>
      </c>
      <c r="I25" s="335">
        <f t="shared" si="0"/>
        <v>480</v>
      </c>
      <c r="J25" s="326">
        <f t="shared" si="3"/>
        <v>500</v>
      </c>
      <c r="K25" s="335">
        <f>'Чарли в пленке Милания'!K27</f>
        <v>2240</v>
      </c>
      <c r="L25" s="326">
        <f>'Чарли в пленке Милания'!L27</f>
        <v>2350</v>
      </c>
      <c r="M25" s="172"/>
      <c r="N25" s="172"/>
      <c r="O25" s="351">
        <v>480</v>
      </c>
      <c r="Q25" s="258"/>
      <c r="S25" s="258"/>
    </row>
    <row r="26" spans="1:19" ht="19.5" x14ac:dyDescent="0.25">
      <c r="A26" s="200">
        <v>9</v>
      </c>
      <c r="B26" s="203" t="s">
        <v>192</v>
      </c>
      <c r="C26" s="65" t="s">
        <v>10</v>
      </c>
      <c r="D26" s="46" t="s">
        <v>11</v>
      </c>
      <c r="E26" s="74">
        <v>2</v>
      </c>
      <c r="F26" s="212">
        <v>0.01</v>
      </c>
      <c r="G26" s="325">
        <f t="shared" si="1"/>
        <v>1680</v>
      </c>
      <c r="H26" s="326">
        <f t="shared" si="2"/>
        <v>1770</v>
      </c>
      <c r="I26" s="335">
        <f t="shared" si="0"/>
        <v>740</v>
      </c>
      <c r="J26" s="326">
        <f t="shared" si="3"/>
        <v>780</v>
      </c>
      <c r="K26" s="335">
        <f>'Чарли в пленке Милания'!K28</f>
        <v>940</v>
      </c>
      <c r="L26" s="326">
        <f>'Чарли в пленке Милания'!L28</f>
        <v>990</v>
      </c>
      <c r="O26" s="351">
        <v>740</v>
      </c>
      <c r="Q26" s="258"/>
      <c r="S26" s="258"/>
    </row>
    <row r="27" spans="1:19" x14ac:dyDescent="0.25">
      <c r="A27" s="220">
        <v>10</v>
      </c>
      <c r="B27" s="204" t="s">
        <v>196</v>
      </c>
      <c r="C27" s="66" t="s">
        <v>217</v>
      </c>
      <c r="D27" s="25" t="s">
        <v>173</v>
      </c>
      <c r="E27" s="74"/>
      <c r="F27" s="212"/>
      <c r="G27" s="325">
        <f t="shared" si="1"/>
        <v>2020</v>
      </c>
      <c r="H27" s="326">
        <f t="shared" si="2"/>
        <v>2120</v>
      </c>
      <c r="I27" s="335">
        <f t="shared" si="0"/>
        <v>880</v>
      </c>
      <c r="J27" s="326">
        <f t="shared" si="3"/>
        <v>920</v>
      </c>
      <c r="K27" s="335">
        <f>'Чарли в пленке Милания'!K29</f>
        <v>1140</v>
      </c>
      <c r="L27" s="326">
        <f>'Чарли в пленке Милания'!L29</f>
        <v>1200</v>
      </c>
      <c r="O27" s="351">
        <v>880</v>
      </c>
      <c r="Q27" s="258"/>
      <c r="S27" s="258"/>
    </row>
    <row r="28" spans="1:19" x14ac:dyDescent="0.25">
      <c r="A28" s="220">
        <v>11</v>
      </c>
      <c r="B28" s="203" t="s">
        <v>274</v>
      </c>
      <c r="C28" s="67" t="s">
        <v>217</v>
      </c>
      <c r="D28" s="36" t="s">
        <v>13</v>
      </c>
      <c r="E28" s="74">
        <v>3</v>
      </c>
      <c r="F28" s="212">
        <v>0.01</v>
      </c>
      <c r="G28" s="325">
        <f t="shared" si="1"/>
        <v>2040</v>
      </c>
      <c r="H28" s="326">
        <f t="shared" si="2"/>
        <v>2140</v>
      </c>
      <c r="I28" s="335">
        <f t="shared" si="0"/>
        <v>990</v>
      </c>
      <c r="J28" s="326">
        <f t="shared" si="3"/>
        <v>1040</v>
      </c>
      <c r="K28" s="335">
        <f>'Чарли в пленке Милания'!K30</f>
        <v>1050</v>
      </c>
      <c r="L28" s="326">
        <f>'Чарли в пленке Милания'!L30</f>
        <v>1100</v>
      </c>
      <c r="O28" s="351">
        <v>990</v>
      </c>
      <c r="Q28" s="258"/>
      <c r="S28" s="258"/>
    </row>
    <row r="29" spans="1:19" x14ac:dyDescent="0.25">
      <c r="A29" s="220">
        <v>12</v>
      </c>
      <c r="B29" s="201" t="s">
        <v>115</v>
      </c>
      <c r="C29" s="66" t="s">
        <v>217</v>
      </c>
      <c r="D29" s="25" t="s">
        <v>127</v>
      </c>
      <c r="E29" s="74"/>
      <c r="F29" s="212"/>
      <c r="G29" s="325">
        <f t="shared" si="1"/>
        <v>2470</v>
      </c>
      <c r="H29" s="326">
        <f t="shared" si="2"/>
        <v>2590</v>
      </c>
      <c r="I29" s="335">
        <f t="shared" si="0"/>
        <v>1190</v>
      </c>
      <c r="J29" s="326">
        <f t="shared" si="3"/>
        <v>1250</v>
      </c>
      <c r="K29" s="335">
        <f>'Чарли в пленке Милания'!K31</f>
        <v>1280</v>
      </c>
      <c r="L29" s="326">
        <f>'Чарли в пленке Милания'!L31</f>
        <v>1340</v>
      </c>
      <c r="O29" s="351">
        <v>1190</v>
      </c>
      <c r="Q29" s="258"/>
      <c r="S29" s="258"/>
    </row>
    <row r="30" spans="1:19" x14ac:dyDescent="0.25">
      <c r="A30" s="220">
        <v>13</v>
      </c>
      <c r="B30" s="201" t="s">
        <v>262</v>
      </c>
      <c r="C30" s="66" t="s">
        <v>217</v>
      </c>
      <c r="D30" s="25" t="s">
        <v>264</v>
      </c>
      <c r="E30" s="74"/>
      <c r="F30" s="212"/>
      <c r="G30" s="325">
        <f t="shared" si="1"/>
        <v>2230</v>
      </c>
      <c r="H30" s="326">
        <f t="shared" si="2"/>
        <v>2350</v>
      </c>
      <c r="I30" s="335">
        <f t="shared" si="0"/>
        <v>1110</v>
      </c>
      <c r="J30" s="326">
        <f t="shared" si="3"/>
        <v>1170</v>
      </c>
      <c r="K30" s="335">
        <f>'Чарли в пленке Милания'!K32</f>
        <v>1120</v>
      </c>
      <c r="L30" s="326">
        <f>'Чарли в пленке Милания'!L32</f>
        <v>1180</v>
      </c>
      <c r="O30" s="351">
        <v>1110</v>
      </c>
      <c r="Q30" s="258"/>
      <c r="S30" s="258"/>
    </row>
    <row r="31" spans="1:19" x14ac:dyDescent="0.25">
      <c r="A31" s="220">
        <v>14</v>
      </c>
      <c r="B31" s="201" t="s">
        <v>265</v>
      </c>
      <c r="C31" s="66" t="s">
        <v>217</v>
      </c>
      <c r="D31" s="25" t="s">
        <v>266</v>
      </c>
      <c r="E31" s="74"/>
      <c r="F31" s="212"/>
      <c r="G31" s="325">
        <f t="shared" si="1"/>
        <v>2670</v>
      </c>
      <c r="H31" s="326">
        <f t="shared" si="2"/>
        <v>2810</v>
      </c>
      <c r="I31" s="335">
        <f t="shared" si="0"/>
        <v>1350</v>
      </c>
      <c r="J31" s="326">
        <f t="shared" si="3"/>
        <v>1420</v>
      </c>
      <c r="K31" s="335">
        <f>'Чарли в пленке Милания'!K33</f>
        <v>1320</v>
      </c>
      <c r="L31" s="326">
        <f>'Чарли в пленке Милания'!L33</f>
        <v>1390</v>
      </c>
      <c r="O31" s="351">
        <v>1350</v>
      </c>
      <c r="Q31" s="258"/>
      <c r="S31" s="258"/>
    </row>
    <row r="32" spans="1:19" x14ac:dyDescent="0.25">
      <c r="A32" s="220">
        <v>15</v>
      </c>
      <c r="B32" s="203" t="s">
        <v>275</v>
      </c>
      <c r="C32" s="67" t="s">
        <v>217</v>
      </c>
      <c r="D32" s="58" t="s">
        <v>14</v>
      </c>
      <c r="E32" s="74">
        <v>4</v>
      </c>
      <c r="F32" s="212">
        <v>0.01</v>
      </c>
      <c r="G32" s="325">
        <f t="shared" si="1"/>
        <v>2400</v>
      </c>
      <c r="H32" s="326">
        <f t="shared" si="2"/>
        <v>2520</v>
      </c>
      <c r="I32" s="335">
        <f t="shared" si="0"/>
        <v>1240</v>
      </c>
      <c r="J32" s="326">
        <f t="shared" si="3"/>
        <v>1300</v>
      </c>
      <c r="K32" s="335">
        <f>'Чарли в пленке Милания'!K34</f>
        <v>1160</v>
      </c>
      <c r="L32" s="326">
        <f>'Чарли в пленке Милания'!L34</f>
        <v>1220</v>
      </c>
      <c r="O32" s="351">
        <v>1240</v>
      </c>
      <c r="Q32" s="258"/>
      <c r="S32" s="258"/>
    </row>
    <row r="33" spans="1:19" x14ac:dyDescent="0.25">
      <c r="A33" s="220">
        <v>16</v>
      </c>
      <c r="B33" s="201" t="s">
        <v>116</v>
      </c>
      <c r="C33" s="66" t="s">
        <v>217</v>
      </c>
      <c r="D33" s="25" t="s">
        <v>128</v>
      </c>
      <c r="E33" s="74"/>
      <c r="F33" s="212"/>
      <c r="G33" s="325">
        <f t="shared" si="1"/>
        <v>2940</v>
      </c>
      <c r="H33" s="326">
        <f t="shared" si="2"/>
        <v>3090</v>
      </c>
      <c r="I33" s="335">
        <f t="shared" si="0"/>
        <v>1510</v>
      </c>
      <c r="J33" s="326">
        <f t="shared" si="3"/>
        <v>1590</v>
      </c>
      <c r="K33" s="335">
        <f>'Чарли в пленке Милания'!K35</f>
        <v>1430</v>
      </c>
      <c r="L33" s="326">
        <f>'Чарли в пленке Милания'!L35</f>
        <v>1500</v>
      </c>
      <c r="O33" s="351">
        <v>1510</v>
      </c>
      <c r="Q33" s="258"/>
      <c r="S33" s="258"/>
    </row>
    <row r="34" spans="1:19" x14ac:dyDescent="0.25">
      <c r="A34" s="220">
        <v>17</v>
      </c>
      <c r="B34" s="203" t="s">
        <v>285</v>
      </c>
      <c r="C34" s="69" t="s">
        <v>218</v>
      </c>
      <c r="D34" s="24" t="s">
        <v>15</v>
      </c>
      <c r="E34" s="74">
        <v>5</v>
      </c>
      <c r="F34" s="212">
        <v>0.01</v>
      </c>
      <c r="G34" s="325">
        <f t="shared" si="1"/>
        <v>2580</v>
      </c>
      <c r="H34" s="326">
        <f t="shared" si="2"/>
        <v>2710</v>
      </c>
      <c r="I34" s="335">
        <f t="shared" si="0"/>
        <v>1360</v>
      </c>
      <c r="J34" s="326">
        <f t="shared" si="3"/>
        <v>1430</v>
      </c>
      <c r="K34" s="335">
        <f>'Чарли в пленке Милания'!K36</f>
        <v>1220</v>
      </c>
      <c r="L34" s="326">
        <f>'Чарли в пленке Милания'!L36</f>
        <v>1280</v>
      </c>
      <c r="O34" s="351">
        <v>1360</v>
      </c>
      <c r="Q34" s="258"/>
      <c r="S34" s="258"/>
    </row>
    <row r="35" spans="1:19" x14ac:dyDescent="0.25">
      <c r="A35" s="220">
        <v>18</v>
      </c>
      <c r="B35" s="204" t="s">
        <v>216</v>
      </c>
      <c r="C35" s="66" t="s">
        <v>217</v>
      </c>
      <c r="D35" s="31" t="s">
        <v>174</v>
      </c>
      <c r="E35" s="74"/>
      <c r="F35" s="212"/>
      <c r="G35" s="325">
        <f t="shared" si="1"/>
        <v>3160</v>
      </c>
      <c r="H35" s="326">
        <f t="shared" si="2"/>
        <v>3310</v>
      </c>
      <c r="I35" s="335">
        <f t="shared" si="0"/>
        <v>1670</v>
      </c>
      <c r="J35" s="326">
        <f t="shared" si="3"/>
        <v>1750</v>
      </c>
      <c r="K35" s="335">
        <f>'Чарли в пленке Милания'!K37</f>
        <v>1490</v>
      </c>
      <c r="L35" s="326">
        <f>'Чарли в пленке Милания'!L37</f>
        <v>1560</v>
      </c>
      <c r="O35" s="351">
        <v>1670</v>
      </c>
      <c r="Q35" s="258"/>
      <c r="S35" s="258"/>
    </row>
    <row r="36" spans="1:19" x14ac:dyDescent="0.25">
      <c r="A36" s="220">
        <v>19</v>
      </c>
      <c r="B36" s="203" t="s">
        <v>286</v>
      </c>
      <c r="C36" s="69" t="s">
        <v>218</v>
      </c>
      <c r="D36" s="36" t="s">
        <v>16</v>
      </c>
      <c r="E36" s="74">
        <v>5</v>
      </c>
      <c r="F36" s="212">
        <v>0.01</v>
      </c>
      <c r="G36" s="325">
        <f t="shared" si="1"/>
        <v>2770</v>
      </c>
      <c r="H36" s="326">
        <f t="shared" si="2"/>
        <v>2900</v>
      </c>
      <c r="I36" s="335">
        <f t="shared" si="0"/>
        <v>1490</v>
      </c>
      <c r="J36" s="326">
        <f t="shared" si="3"/>
        <v>1560</v>
      </c>
      <c r="K36" s="335">
        <f>'Чарли в пленке Милания'!K38</f>
        <v>1280</v>
      </c>
      <c r="L36" s="326">
        <f>'Чарли в пленке Милания'!L38</f>
        <v>1340</v>
      </c>
      <c r="O36" s="351">
        <v>1490</v>
      </c>
      <c r="Q36" s="258"/>
      <c r="S36" s="258"/>
    </row>
    <row r="37" spans="1:19" x14ac:dyDescent="0.25">
      <c r="A37" s="220">
        <v>20</v>
      </c>
      <c r="B37" s="201" t="s">
        <v>117</v>
      </c>
      <c r="C37" s="66" t="s">
        <v>217</v>
      </c>
      <c r="D37" s="25" t="s">
        <v>129</v>
      </c>
      <c r="E37" s="74"/>
      <c r="F37" s="212"/>
      <c r="G37" s="325">
        <f t="shared" si="1"/>
        <v>3400</v>
      </c>
      <c r="H37" s="326">
        <f t="shared" si="2"/>
        <v>3570</v>
      </c>
      <c r="I37" s="335">
        <f t="shared" si="0"/>
        <v>1830</v>
      </c>
      <c r="J37" s="326">
        <f t="shared" si="3"/>
        <v>1920</v>
      </c>
      <c r="K37" s="335">
        <f>'Чарли в пленке Милания'!K39</f>
        <v>1570</v>
      </c>
      <c r="L37" s="326">
        <f>'Чарли в пленке Милания'!L39</f>
        <v>1650</v>
      </c>
      <c r="O37" s="351">
        <v>1830</v>
      </c>
      <c r="Q37" s="258"/>
      <c r="S37" s="258"/>
    </row>
    <row r="38" spans="1:19" ht="39" x14ac:dyDescent="0.25">
      <c r="A38" s="220">
        <v>21</v>
      </c>
      <c r="B38" s="205" t="s">
        <v>284</v>
      </c>
      <c r="C38" s="68" t="s">
        <v>222</v>
      </c>
      <c r="D38" s="24" t="s">
        <v>21</v>
      </c>
      <c r="E38" s="74">
        <v>3</v>
      </c>
      <c r="F38" s="212">
        <v>0.01</v>
      </c>
      <c r="G38" s="325">
        <f t="shared" si="1"/>
        <v>2120</v>
      </c>
      <c r="H38" s="326">
        <f t="shared" si="2"/>
        <v>2230</v>
      </c>
      <c r="I38" s="335">
        <f t="shared" si="0"/>
        <v>900</v>
      </c>
      <c r="J38" s="326">
        <f t="shared" si="3"/>
        <v>950</v>
      </c>
      <c r="K38" s="335">
        <f>'Чарли в пленке Милания'!K40</f>
        <v>1220</v>
      </c>
      <c r="L38" s="326">
        <f>'Чарли в пленке Милания'!L40</f>
        <v>1280</v>
      </c>
      <c r="O38" s="351">
        <v>900</v>
      </c>
      <c r="Q38" s="258"/>
      <c r="S38" s="258"/>
    </row>
    <row r="39" spans="1:19" ht="39" x14ac:dyDescent="0.25">
      <c r="A39" s="220">
        <v>22</v>
      </c>
      <c r="B39" s="206" t="s">
        <v>235</v>
      </c>
      <c r="C39" s="68" t="s">
        <v>222</v>
      </c>
      <c r="D39" s="24" t="s">
        <v>247</v>
      </c>
      <c r="E39" s="74"/>
      <c r="F39" s="212"/>
      <c r="G39" s="325">
        <f t="shared" si="1"/>
        <v>2490</v>
      </c>
      <c r="H39" s="326">
        <f t="shared" si="2"/>
        <v>2610</v>
      </c>
      <c r="I39" s="335">
        <f t="shared" si="0"/>
        <v>1040</v>
      </c>
      <c r="J39" s="326">
        <f t="shared" si="3"/>
        <v>1090</v>
      </c>
      <c r="K39" s="335">
        <f>'Чарли в пленке Милания'!K41</f>
        <v>1450</v>
      </c>
      <c r="L39" s="326">
        <f>'Чарли в пленке Милания'!L41</f>
        <v>1520</v>
      </c>
      <c r="O39" s="351">
        <v>1040</v>
      </c>
      <c r="Q39" s="258"/>
      <c r="S39" s="258"/>
    </row>
    <row r="40" spans="1:19" ht="19.5" x14ac:dyDescent="0.25">
      <c r="A40" s="220">
        <v>23</v>
      </c>
      <c r="B40" s="203" t="s">
        <v>283</v>
      </c>
      <c r="C40" s="68" t="s">
        <v>219</v>
      </c>
      <c r="D40" s="24" t="s">
        <v>17</v>
      </c>
      <c r="E40" s="74">
        <v>6</v>
      </c>
      <c r="F40" s="212">
        <v>0.01</v>
      </c>
      <c r="G40" s="325">
        <f t="shared" si="1"/>
        <v>3390</v>
      </c>
      <c r="H40" s="326">
        <f t="shared" si="2"/>
        <v>3560</v>
      </c>
      <c r="I40" s="335">
        <f t="shared" ref="I40:I63" si="4">ROUND(O40*(1+ОбщаяНаценка/100),-1)</f>
        <v>1940</v>
      </c>
      <c r="J40" s="326">
        <f t="shared" si="3"/>
        <v>2040</v>
      </c>
      <c r="K40" s="335">
        <f>'Чарли в пленке Милания'!K42</f>
        <v>1450</v>
      </c>
      <c r="L40" s="326">
        <f>'Чарли в пленке Милания'!L42</f>
        <v>1520</v>
      </c>
      <c r="O40" s="351">
        <v>1940</v>
      </c>
      <c r="Q40" s="258"/>
      <c r="S40" s="258"/>
    </row>
    <row r="41" spans="1:19" ht="39" x14ac:dyDescent="0.25">
      <c r="A41" s="220">
        <v>24</v>
      </c>
      <c r="B41" s="222" t="s">
        <v>282</v>
      </c>
      <c r="C41" s="68" t="s">
        <v>220</v>
      </c>
      <c r="D41" s="24" t="s">
        <v>17</v>
      </c>
      <c r="E41" s="74">
        <v>6</v>
      </c>
      <c r="F41" s="212">
        <v>0.01</v>
      </c>
      <c r="G41" s="325">
        <f t="shared" si="1"/>
        <v>3180</v>
      </c>
      <c r="H41" s="326">
        <f t="shared" si="2"/>
        <v>3340</v>
      </c>
      <c r="I41" s="335">
        <f t="shared" si="4"/>
        <v>1730</v>
      </c>
      <c r="J41" s="326">
        <f t="shared" si="3"/>
        <v>1820</v>
      </c>
      <c r="K41" s="335">
        <f>'Чарли в пленке Милания'!K43</f>
        <v>1450</v>
      </c>
      <c r="L41" s="326">
        <f>'Чарли в пленке Милания'!L43</f>
        <v>1520</v>
      </c>
      <c r="O41" s="351">
        <v>1730</v>
      </c>
      <c r="Q41" s="258"/>
      <c r="S41" s="258"/>
    </row>
    <row r="42" spans="1:19" x14ac:dyDescent="0.25">
      <c r="A42" s="220">
        <v>25</v>
      </c>
      <c r="B42" s="201" t="s">
        <v>118</v>
      </c>
      <c r="C42" s="66" t="s">
        <v>217</v>
      </c>
      <c r="D42" s="25" t="s">
        <v>130</v>
      </c>
      <c r="E42" s="74"/>
      <c r="F42" s="212"/>
      <c r="G42" s="325">
        <f t="shared" si="1"/>
        <v>4130</v>
      </c>
      <c r="H42" s="326">
        <f t="shared" si="2"/>
        <v>4340</v>
      </c>
      <c r="I42" s="335">
        <f t="shared" si="4"/>
        <v>2340</v>
      </c>
      <c r="J42" s="326">
        <f t="shared" si="3"/>
        <v>2460</v>
      </c>
      <c r="K42" s="335">
        <f>'Чарли в пленке Милания'!K44</f>
        <v>1790</v>
      </c>
      <c r="L42" s="326">
        <f>'Чарли в пленке Милания'!L44</f>
        <v>1880</v>
      </c>
      <c r="O42" s="351">
        <v>2340</v>
      </c>
      <c r="Q42" s="258"/>
      <c r="S42" s="258"/>
    </row>
    <row r="43" spans="1:19" ht="22.5" x14ac:dyDescent="0.25">
      <c r="A43" s="220">
        <v>26</v>
      </c>
      <c r="B43" s="204" t="s">
        <v>119</v>
      </c>
      <c r="C43" s="66" t="s">
        <v>217</v>
      </c>
      <c r="D43" s="25" t="s">
        <v>130</v>
      </c>
      <c r="E43" s="74"/>
      <c r="F43" s="212"/>
      <c r="G43" s="325">
        <f t="shared" si="1"/>
        <v>3930</v>
      </c>
      <c r="H43" s="326">
        <f t="shared" si="2"/>
        <v>4130</v>
      </c>
      <c r="I43" s="335">
        <f t="shared" si="4"/>
        <v>2140</v>
      </c>
      <c r="J43" s="326">
        <f t="shared" si="3"/>
        <v>2250</v>
      </c>
      <c r="K43" s="335">
        <f>'Чарли в пленке Милания'!K45</f>
        <v>1790</v>
      </c>
      <c r="L43" s="326">
        <f>'Чарли в пленке Милания'!L45</f>
        <v>1880</v>
      </c>
      <c r="O43" s="351">
        <v>2140</v>
      </c>
      <c r="Q43" s="258"/>
      <c r="S43" s="258"/>
    </row>
    <row r="44" spans="1:19" ht="29.25" x14ac:dyDescent="0.25">
      <c r="A44" s="220">
        <v>27</v>
      </c>
      <c r="B44" s="201" t="s">
        <v>153</v>
      </c>
      <c r="C44" s="68" t="s">
        <v>221</v>
      </c>
      <c r="D44" s="25" t="s">
        <v>169</v>
      </c>
      <c r="E44" s="74"/>
      <c r="F44" s="212"/>
      <c r="G44" s="325">
        <f t="shared" si="1"/>
        <v>4360</v>
      </c>
      <c r="H44" s="326">
        <f t="shared" si="2"/>
        <v>4580</v>
      </c>
      <c r="I44" s="335">
        <f t="shared" si="4"/>
        <v>1520</v>
      </c>
      <c r="J44" s="326">
        <f t="shared" si="3"/>
        <v>1600</v>
      </c>
      <c r="K44" s="335">
        <f>'Чарли в пленке Милания'!K46</f>
        <v>2840</v>
      </c>
      <c r="L44" s="326">
        <f>'Чарли в пленке Милания'!L46</f>
        <v>2980</v>
      </c>
      <c r="O44" s="351">
        <v>1520</v>
      </c>
      <c r="Q44" s="258"/>
      <c r="S44" s="258"/>
    </row>
    <row r="45" spans="1:19" ht="39" x14ac:dyDescent="0.25">
      <c r="A45" s="220">
        <v>28</v>
      </c>
      <c r="B45" s="205" t="s">
        <v>281</v>
      </c>
      <c r="C45" s="68" t="s">
        <v>222</v>
      </c>
      <c r="D45" s="24" t="s">
        <v>22</v>
      </c>
      <c r="E45" s="74">
        <v>3</v>
      </c>
      <c r="F45" s="212">
        <v>0.01</v>
      </c>
      <c r="G45" s="325">
        <f t="shared" si="1"/>
        <v>2230</v>
      </c>
      <c r="H45" s="326">
        <f t="shared" si="2"/>
        <v>2340</v>
      </c>
      <c r="I45" s="335">
        <f t="shared" si="4"/>
        <v>1000</v>
      </c>
      <c r="J45" s="326">
        <f t="shared" si="3"/>
        <v>1050</v>
      </c>
      <c r="K45" s="335">
        <f>'Чарли в пленке Милания'!K47</f>
        <v>1230</v>
      </c>
      <c r="L45" s="326">
        <f>'Чарли в пленке Милания'!L47</f>
        <v>1290</v>
      </c>
      <c r="O45" s="351">
        <v>1000</v>
      </c>
      <c r="Q45" s="258"/>
      <c r="S45" s="258"/>
    </row>
    <row r="46" spans="1:19" ht="39" x14ac:dyDescent="0.25">
      <c r="A46" s="220">
        <v>29</v>
      </c>
      <c r="B46" s="209" t="s">
        <v>236</v>
      </c>
      <c r="C46" s="68" t="s">
        <v>222</v>
      </c>
      <c r="D46" s="24" t="s">
        <v>246</v>
      </c>
      <c r="E46" s="74"/>
      <c r="F46" s="212"/>
      <c r="G46" s="325">
        <f t="shared" si="1"/>
        <v>2490</v>
      </c>
      <c r="H46" s="326">
        <f t="shared" si="2"/>
        <v>2620</v>
      </c>
      <c r="I46" s="335">
        <f t="shared" si="4"/>
        <v>1190</v>
      </c>
      <c r="J46" s="326">
        <f t="shared" si="3"/>
        <v>1250</v>
      </c>
      <c r="K46" s="335">
        <f>'Чарли в пленке Милания'!K48</f>
        <v>1300</v>
      </c>
      <c r="L46" s="326">
        <f>'Чарли в пленке Милания'!L48</f>
        <v>1370</v>
      </c>
      <c r="O46" s="351">
        <v>1190</v>
      </c>
      <c r="Q46" s="258"/>
      <c r="S46" s="258"/>
    </row>
    <row r="47" spans="1:19" ht="29.25" x14ac:dyDescent="0.25">
      <c r="A47" s="220">
        <v>30</v>
      </c>
      <c r="B47" s="205" t="s">
        <v>280</v>
      </c>
      <c r="C47" s="68" t="s">
        <v>221</v>
      </c>
      <c r="D47" s="24" t="s">
        <v>19</v>
      </c>
      <c r="E47" s="74">
        <v>4</v>
      </c>
      <c r="F47" s="212">
        <v>0.01</v>
      </c>
      <c r="G47" s="325">
        <f t="shared" si="1"/>
        <v>3530</v>
      </c>
      <c r="H47" s="326">
        <f t="shared" si="2"/>
        <v>3700</v>
      </c>
      <c r="I47" s="335">
        <f t="shared" si="4"/>
        <v>1250</v>
      </c>
      <c r="J47" s="326">
        <f t="shared" si="3"/>
        <v>1310</v>
      </c>
      <c r="K47" s="335">
        <f>'Чарли в пленке Милания'!K49</f>
        <v>2280</v>
      </c>
      <c r="L47" s="326">
        <f>'Чарли в пленке Милания'!L49</f>
        <v>2390</v>
      </c>
      <c r="O47" s="351">
        <v>1250</v>
      </c>
      <c r="Q47" s="258"/>
      <c r="S47" s="258"/>
    </row>
    <row r="48" spans="1:19" ht="19.5" x14ac:dyDescent="0.25">
      <c r="A48" s="200">
        <v>31</v>
      </c>
      <c r="B48" s="201" t="s">
        <v>193</v>
      </c>
      <c r="C48" s="64" t="s">
        <v>107</v>
      </c>
      <c r="D48" s="24" t="s">
        <v>108</v>
      </c>
      <c r="E48" s="74"/>
      <c r="F48" s="212"/>
      <c r="G48" s="325">
        <f t="shared" si="1"/>
        <v>3740</v>
      </c>
      <c r="H48" s="326">
        <f t="shared" si="2"/>
        <v>3930</v>
      </c>
      <c r="I48" s="335">
        <f t="shared" si="4"/>
        <v>2180</v>
      </c>
      <c r="J48" s="326">
        <f t="shared" si="3"/>
        <v>2290</v>
      </c>
      <c r="K48" s="335">
        <f>'Чарли в пленке Милания'!K50</f>
        <v>1560</v>
      </c>
      <c r="L48" s="326">
        <f>'Чарли в пленке Милания'!L50</f>
        <v>1640</v>
      </c>
      <c r="O48" s="351">
        <v>2180</v>
      </c>
      <c r="Q48" s="258"/>
      <c r="S48" s="258"/>
    </row>
    <row r="49" spans="1:19" ht="19.5" x14ac:dyDescent="0.25">
      <c r="A49" s="220">
        <v>32</v>
      </c>
      <c r="B49" s="238" t="s">
        <v>336</v>
      </c>
      <c r="C49" s="142" t="s">
        <v>107</v>
      </c>
      <c r="D49" s="105" t="s">
        <v>337</v>
      </c>
      <c r="E49" s="171"/>
      <c r="F49" s="215"/>
      <c r="G49" s="325">
        <f t="shared" si="1"/>
        <v>4410</v>
      </c>
      <c r="H49" s="326">
        <f t="shared" si="2"/>
        <v>4630</v>
      </c>
      <c r="I49" s="335">
        <f t="shared" si="4"/>
        <v>2620</v>
      </c>
      <c r="J49" s="326">
        <f t="shared" si="3"/>
        <v>2750</v>
      </c>
      <c r="K49" s="335">
        <f>'Чарли в пленке Милания'!K51</f>
        <v>1790</v>
      </c>
      <c r="L49" s="326">
        <f>'Чарли в пленке Милания'!L51</f>
        <v>1880</v>
      </c>
      <c r="O49" s="351">
        <v>2620</v>
      </c>
      <c r="Q49" s="258"/>
      <c r="S49" s="258"/>
    </row>
    <row r="50" spans="1:19" ht="29.25" x14ac:dyDescent="0.25">
      <c r="A50" s="220">
        <v>33</v>
      </c>
      <c r="B50" s="238" t="s">
        <v>267</v>
      </c>
      <c r="C50" s="170" t="s">
        <v>221</v>
      </c>
      <c r="D50" s="105" t="s">
        <v>277</v>
      </c>
      <c r="E50" s="171"/>
      <c r="F50" s="215"/>
      <c r="G50" s="325">
        <f t="shared" si="1"/>
        <v>3000</v>
      </c>
      <c r="H50" s="326">
        <f t="shared" si="2"/>
        <v>3150</v>
      </c>
      <c r="I50" s="335">
        <f t="shared" si="4"/>
        <v>1320</v>
      </c>
      <c r="J50" s="326">
        <f t="shared" si="3"/>
        <v>1390</v>
      </c>
      <c r="K50" s="335">
        <f>'Чарли в пленке Милания'!K52</f>
        <v>1680</v>
      </c>
      <c r="L50" s="326">
        <f>'Чарли в пленке Милания'!L52</f>
        <v>1760</v>
      </c>
      <c r="O50" s="351">
        <v>1320</v>
      </c>
      <c r="Q50" s="258"/>
      <c r="S50" s="258"/>
    </row>
    <row r="51" spans="1:19" ht="29.25" x14ac:dyDescent="0.25">
      <c r="A51" s="220">
        <v>34</v>
      </c>
      <c r="B51" s="201" t="s">
        <v>268</v>
      </c>
      <c r="C51" s="68" t="s">
        <v>221</v>
      </c>
      <c r="D51" s="24" t="s">
        <v>278</v>
      </c>
      <c r="E51" s="74"/>
      <c r="F51" s="212"/>
      <c r="G51" s="325">
        <f t="shared" si="1"/>
        <v>3740</v>
      </c>
      <c r="H51" s="326">
        <f t="shared" si="2"/>
        <v>3930</v>
      </c>
      <c r="I51" s="335">
        <f t="shared" si="4"/>
        <v>1610</v>
      </c>
      <c r="J51" s="326">
        <f t="shared" si="3"/>
        <v>1690</v>
      </c>
      <c r="K51" s="335">
        <f>'Чарли в пленке Милания'!K53</f>
        <v>2130</v>
      </c>
      <c r="L51" s="326">
        <f>'Чарли в пленке Милания'!L53</f>
        <v>2240</v>
      </c>
      <c r="O51" s="351">
        <v>1610</v>
      </c>
      <c r="Q51" s="258"/>
      <c r="S51" s="258"/>
    </row>
    <row r="52" spans="1:19" ht="19.5" x14ac:dyDescent="0.25">
      <c r="A52" s="220">
        <v>35</v>
      </c>
      <c r="B52" s="205" t="s">
        <v>279</v>
      </c>
      <c r="C52" s="68" t="s">
        <v>219</v>
      </c>
      <c r="D52" s="24" t="s">
        <v>18</v>
      </c>
      <c r="E52" s="74">
        <v>8</v>
      </c>
      <c r="F52" s="212">
        <v>0.02</v>
      </c>
      <c r="G52" s="325">
        <f t="shared" si="1"/>
        <v>4080</v>
      </c>
      <c r="H52" s="326">
        <f t="shared" si="2"/>
        <v>4280</v>
      </c>
      <c r="I52" s="335">
        <f t="shared" si="4"/>
        <v>2420</v>
      </c>
      <c r="J52" s="326">
        <f t="shared" si="3"/>
        <v>2540</v>
      </c>
      <c r="K52" s="335">
        <f>'Чарли в пленке Милания'!K54</f>
        <v>1660</v>
      </c>
      <c r="L52" s="326">
        <f>'Чарли в пленке Милания'!L54</f>
        <v>1740</v>
      </c>
      <c r="O52" s="351">
        <v>2420</v>
      </c>
      <c r="Q52" s="258"/>
      <c r="S52" s="258"/>
    </row>
    <row r="53" spans="1:19" x14ac:dyDescent="0.25">
      <c r="A53" s="220">
        <v>36</v>
      </c>
      <c r="B53" s="201" t="s">
        <v>120</v>
      </c>
      <c r="C53" s="66" t="s">
        <v>217</v>
      </c>
      <c r="D53" s="25" t="s">
        <v>131</v>
      </c>
      <c r="E53" s="74"/>
      <c r="F53" s="212"/>
      <c r="G53" s="325">
        <f t="shared" si="1"/>
        <v>5040</v>
      </c>
      <c r="H53" s="326">
        <f t="shared" si="2"/>
        <v>5290</v>
      </c>
      <c r="I53" s="335">
        <f t="shared" si="4"/>
        <v>2960</v>
      </c>
      <c r="J53" s="326">
        <f t="shared" si="3"/>
        <v>3110</v>
      </c>
      <c r="K53" s="335">
        <f>'Чарли в пленке Милания'!K55</f>
        <v>2080</v>
      </c>
      <c r="L53" s="326">
        <f>'Чарли в пленке Милания'!L55</f>
        <v>2180</v>
      </c>
      <c r="O53" s="351">
        <v>2960</v>
      </c>
      <c r="Q53" s="258"/>
      <c r="S53" s="258"/>
    </row>
    <row r="54" spans="1:19" ht="29.25" x14ac:dyDescent="0.25">
      <c r="A54" s="220">
        <v>37</v>
      </c>
      <c r="B54" s="205" t="s">
        <v>47</v>
      </c>
      <c r="C54" s="70" t="s">
        <v>48</v>
      </c>
      <c r="D54" s="24" t="s">
        <v>49</v>
      </c>
      <c r="E54" s="74">
        <v>5</v>
      </c>
      <c r="F54" s="212">
        <v>0.01</v>
      </c>
      <c r="G54" s="325">
        <f t="shared" si="1"/>
        <v>3060</v>
      </c>
      <c r="H54" s="326">
        <f t="shared" si="2"/>
        <v>3210</v>
      </c>
      <c r="I54" s="335">
        <f t="shared" si="4"/>
        <v>1400</v>
      </c>
      <c r="J54" s="326">
        <f t="shared" si="3"/>
        <v>1470</v>
      </c>
      <c r="K54" s="335">
        <f>'Чарли в пленке Милания'!K56</f>
        <v>1660</v>
      </c>
      <c r="L54" s="326">
        <f>'Чарли в пленке Милания'!L56</f>
        <v>1740</v>
      </c>
      <c r="O54" s="351">
        <v>1400</v>
      </c>
      <c r="Q54" s="258"/>
      <c r="S54" s="258"/>
    </row>
    <row r="55" spans="1:19" ht="19.5" x14ac:dyDescent="0.25">
      <c r="A55" s="220">
        <v>38</v>
      </c>
      <c r="B55" s="205" t="s">
        <v>44</v>
      </c>
      <c r="C55" s="70" t="s">
        <v>45</v>
      </c>
      <c r="D55" s="24" t="s">
        <v>38</v>
      </c>
      <c r="E55" s="74">
        <v>6</v>
      </c>
      <c r="F55" s="212">
        <v>0.01</v>
      </c>
      <c r="G55" s="325">
        <f t="shared" si="1"/>
        <v>3380</v>
      </c>
      <c r="H55" s="326">
        <f t="shared" si="2"/>
        <v>3550</v>
      </c>
      <c r="I55" s="335">
        <f t="shared" si="4"/>
        <v>1950</v>
      </c>
      <c r="J55" s="326">
        <f t="shared" si="3"/>
        <v>2050</v>
      </c>
      <c r="K55" s="335">
        <f>'Чарли в пленке Милания'!K57</f>
        <v>1430</v>
      </c>
      <c r="L55" s="326">
        <f>'Чарли в пленке Милания'!L57</f>
        <v>1500</v>
      </c>
      <c r="O55" s="351">
        <v>1950</v>
      </c>
      <c r="Q55" s="258"/>
      <c r="S55" s="258"/>
    </row>
    <row r="56" spans="1:19" ht="39" x14ac:dyDescent="0.25">
      <c r="A56" s="220">
        <v>39</v>
      </c>
      <c r="B56" s="210" t="s">
        <v>96</v>
      </c>
      <c r="C56" s="70" t="s">
        <v>97</v>
      </c>
      <c r="D56" s="24" t="s">
        <v>38</v>
      </c>
      <c r="E56" s="74">
        <v>6</v>
      </c>
      <c r="F56" s="212">
        <v>0.01</v>
      </c>
      <c r="G56" s="325">
        <f t="shared" si="1"/>
        <v>3160</v>
      </c>
      <c r="H56" s="326">
        <f t="shared" si="2"/>
        <v>3320</v>
      </c>
      <c r="I56" s="335">
        <f t="shared" si="4"/>
        <v>1730</v>
      </c>
      <c r="J56" s="326">
        <f t="shared" si="3"/>
        <v>1820</v>
      </c>
      <c r="K56" s="335">
        <f>'Чарли в пленке Милания'!K58</f>
        <v>1430</v>
      </c>
      <c r="L56" s="326">
        <f>'Чарли в пленке Милания'!L58</f>
        <v>1500</v>
      </c>
      <c r="O56" s="351">
        <v>1730</v>
      </c>
      <c r="Q56" s="258"/>
      <c r="S56" s="258"/>
    </row>
    <row r="57" spans="1:19" ht="19.5" x14ac:dyDescent="0.25">
      <c r="A57" s="220">
        <v>40</v>
      </c>
      <c r="B57" s="210" t="s">
        <v>269</v>
      </c>
      <c r="C57" s="70" t="s">
        <v>45</v>
      </c>
      <c r="D57" s="24" t="s">
        <v>270</v>
      </c>
      <c r="E57" s="74"/>
      <c r="F57" s="212"/>
      <c r="G57" s="325">
        <f t="shared" si="1"/>
        <v>3790</v>
      </c>
      <c r="H57" s="326">
        <f t="shared" si="2"/>
        <v>3980</v>
      </c>
      <c r="I57" s="335">
        <f t="shared" si="4"/>
        <v>2180</v>
      </c>
      <c r="J57" s="326">
        <f t="shared" si="3"/>
        <v>2290</v>
      </c>
      <c r="K57" s="335">
        <f>'Чарли в пленке Милания'!K59</f>
        <v>1610</v>
      </c>
      <c r="L57" s="326">
        <f>'Чарли в пленке Милания'!L59</f>
        <v>1690</v>
      </c>
      <c r="O57" s="351">
        <v>2180</v>
      </c>
      <c r="Q57" s="258"/>
      <c r="S57" s="258"/>
    </row>
    <row r="58" spans="1:19" ht="19.5" x14ac:dyDescent="0.25">
      <c r="A58" s="220">
        <v>41</v>
      </c>
      <c r="B58" s="205" t="s">
        <v>46</v>
      </c>
      <c r="C58" s="70" t="s">
        <v>45</v>
      </c>
      <c r="D58" s="24" t="s">
        <v>42</v>
      </c>
      <c r="E58" s="74">
        <v>8</v>
      </c>
      <c r="F58" s="212">
        <v>0.02</v>
      </c>
      <c r="G58" s="325">
        <f t="shared" si="1"/>
        <v>3770</v>
      </c>
      <c r="H58" s="326">
        <f t="shared" si="2"/>
        <v>3960</v>
      </c>
      <c r="I58" s="335">
        <f t="shared" si="4"/>
        <v>2180</v>
      </c>
      <c r="J58" s="326">
        <f t="shared" si="3"/>
        <v>2290</v>
      </c>
      <c r="K58" s="335">
        <f>'Чарли в пленке Милания'!K60</f>
        <v>1590</v>
      </c>
      <c r="L58" s="326">
        <f>'Чарли в пленке Милания'!L60</f>
        <v>1670</v>
      </c>
      <c r="O58" s="351">
        <v>2180</v>
      </c>
      <c r="Q58" s="258"/>
      <c r="S58" s="258"/>
    </row>
    <row r="59" spans="1:19" x14ac:dyDescent="0.25">
      <c r="A59" s="220">
        <v>42</v>
      </c>
      <c r="B59" s="205" t="s">
        <v>23</v>
      </c>
      <c r="C59" s="70" t="s">
        <v>24</v>
      </c>
      <c r="D59" s="24" t="s">
        <v>25</v>
      </c>
      <c r="E59" s="74">
        <v>2</v>
      </c>
      <c r="F59" s="212">
        <v>0.01</v>
      </c>
      <c r="G59" s="325">
        <f t="shared" si="1"/>
        <v>1860</v>
      </c>
      <c r="H59" s="326">
        <f t="shared" si="2"/>
        <v>1960</v>
      </c>
      <c r="I59" s="335">
        <f t="shared" si="4"/>
        <v>740</v>
      </c>
      <c r="J59" s="326">
        <f t="shared" si="3"/>
        <v>780</v>
      </c>
      <c r="K59" s="335">
        <f>'Чарли в пленке Милания'!K61</f>
        <v>1120</v>
      </c>
      <c r="L59" s="326">
        <f>'Чарли в пленке Милания'!L61</f>
        <v>1180</v>
      </c>
      <c r="O59" s="351">
        <v>740</v>
      </c>
      <c r="Q59" s="258"/>
      <c r="S59" s="258"/>
    </row>
    <row r="60" spans="1:19" ht="29.25" x14ac:dyDescent="0.25">
      <c r="A60" s="200">
        <v>43</v>
      </c>
      <c r="B60" s="205" t="s">
        <v>259</v>
      </c>
      <c r="C60" s="70" t="s">
        <v>114</v>
      </c>
      <c r="D60" s="24" t="s">
        <v>100</v>
      </c>
      <c r="E60" s="74">
        <v>2</v>
      </c>
      <c r="F60" s="212">
        <v>0.01</v>
      </c>
      <c r="G60" s="325">
        <f t="shared" si="1"/>
        <v>1820</v>
      </c>
      <c r="H60" s="326">
        <f t="shared" si="2"/>
        <v>1910</v>
      </c>
      <c r="I60" s="335">
        <f t="shared" si="4"/>
        <v>740</v>
      </c>
      <c r="J60" s="326">
        <f t="shared" si="3"/>
        <v>780</v>
      </c>
      <c r="K60" s="335">
        <f>'Чарли в пленке Милания'!K62</f>
        <v>1080</v>
      </c>
      <c r="L60" s="326">
        <f>'Чарли в пленке Милания'!L62</f>
        <v>1130</v>
      </c>
      <c r="O60" s="351">
        <v>740</v>
      </c>
      <c r="Q60" s="258"/>
      <c r="S60" s="258"/>
    </row>
    <row r="61" spans="1:19" x14ac:dyDescent="0.25">
      <c r="A61" s="220">
        <v>44</v>
      </c>
      <c r="B61" s="205" t="s">
        <v>26</v>
      </c>
      <c r="C61" s="70" t="s">
        <v>24</v>
      </c>
      <c r="D61" s="24" t="s">
        <v>27</v>
      </c>
      <c r="E61" s="74">
        <v>3</v>
      </c>
      <c r="F61" s="212">
        <v>0.01</v>
      </c>
      <c r="G61" s="325">
        <f t="shared" si="1"/>
        <v>2270</v>
      </c>
      <c r="H61" s="326">
        <f t="shared" si="2"/>
        <v>2380</v>
      </c>
      <c r="I61" s="335">
        <f t="shared" si="4"/>
        <v>990</v>
      </c>
      <c r="J61" s="326">
        <f t="shared" si="3"/>
        <v>1040</v>
      </c>
      <c r="K61" s="335">
        <f>'Чарли в пленке Милания'!K63</f>
        <v>1280</v>
      </c>
      <c r="L61" s="326">
        <f>'Чарли в пленке Милания'!L63</f>
        <v>1340</v>
      </c>
      <c r="O61" s="351">
        <v>990</v>
      </c>
      <c r="Q61" s="258"/>
      <c r="S61" s="258"/>
    </row>
    <row r="62" spans="1:19" ht="19.5" x14ac:dyDescent="0.25">
      <c r="A62" s="220">
        <v>45</v>
      </c>
      <c r="B62" s="205" t="s">
        <v>52</v>
      </c>
      <c r="C62" s="70" t="s">
        <v>53</v>
      </c>
      <c r="D62" s="24" t="s">
        <v>54</v>
      </c>
      <c r="E62" s="74">
        <v>4</v>
      </c>
      <c r="F62" s="212">
        <v>0.01</v>
      </c>
      <c r="G62" s="325">
        <f t="shared" si="1"/>
        <v>2700</v>
      </c>
      <c r="H62" s="326">
        <f t="shared" si="2"/>
        <v>2830</v>
      </c>
      <c r="I62" s="335">
        <f t="shared" si="4"/>
        <v>1240</v>
      </c>
      <c r="J62" s="326">
        <f t="shared" si="3"/>
        <v>1300</v>
      </c>
      <c r="K62" s="335">
        <f>'Чарли в пленке Милания'!K64</f>
        <v>1460</v>
      </c>
      <c r="L62" s="326">
        <f>'Чарли в пленке Милания'!L64</f>
        <v>1530</v>
      </c>
      <c r="O62" s="351">
        <v>1240</v>
      </c>
      <c r="Q62" s="258"/>
      <c r="S62" s="258"/>
    </row>
    <row r="63" spans="1:19" x14ac:dyDescent="0.25">
      <c r="A63" s="220">
        <v>46</v>
      </c>
      <c r="B63" s="205" t="s">
        <v>271</v>
      </c>
      <c r="C63" s="70" t="s">
        <v>24</v>
      </c>
      <c r="D63" s="24" t="s">
        <v>272</v>
      </c>
      <c r="E63" s="74"/>
      <c r="F63" s="212"/>
      <c r="G63" s="325">
        <f t="shared" si="1"/>
        <v>2480</v>
      </c>
      <c r="H63" s="326">
        <f t="shared" si="2"/>
        <v>2610</v>
      </c>
      <c r="I63" s="335">
        <f t="shared" si="4"/>
        <v>1110</v>
      </c>
      <c r="J63" s="326">
        <f t="shared" si="3"/>
        <v>1170</v>
      </c>
      <c r="K63" s="335">
        <f>'Чарли в пленке Милания'!K65</f>
        <v>1370</v>
      </c>
      <c r="L63" s="326">
        <f>'Чарли в пленке Милания'!L65</f>
        <v>1440</v>
      </c>
      <c r="O63" s="351">
        <v>1110</v>
      </c>
      <c r="Q63" s="258"/>
      <c r="S63" s="258"/>
    </row>
    <row r="64" spans="1:19" x14ac:dyDescent="0.25">
      <c r="A64" s="220">
        <v>47</v>
      </c>
      <c r="B64" s="205" t="s">
        <v>28</v>
      </c>
      <c r="C64" s="70" t="s">
        <v>24</v>
      </c>
      <c r="D64" s="24" t="s">
        <v>29</v>
      </c>
      <c r="E64" s="74">
        <v>4</v>
      </c>
      <c r="F64" s="212">
        <v>0.01</v>
      </c>
      <c r="G64" s="325">
        <f t="shared" si="1"/>
        <v>2460</v>
      </c>
      <c r="H64" s="326">
        <f t="shared" si="2"/>
        <v>2580</v>
      </c>
      <c r="I64" s="335">
        <f t="shared" ref="I64:I106" si="5">ROUND(O64*(1+ОбщаяНаценка/100),-1)</f>
        <v>1050</v>
      </c>
      <c r="J64" s="326">
        <f t="shared" si="3"/>
        <v>1100</v>
      </c>
      <c r="K64" s="335">
        <f>'Чарли в пленке Милания'!K66</f>
        <v>1410</v>
      </c>
      <c r="L64" s="326">
        <f>'Чарли в пленке Милания'!L66</f>
        <v>1480</v>
      </c>
      <c r="O64" s="351">
        <v>1050</v>
      </c>
      <c r="Q64" s="258"/>
      <c r="S64" s="258"/>
    </row>
    <row r="65" spans="1:21" ht="29.25" x14ac:dyDescent="0.25">
      <c r="A65" s="220">
        <v>48</v>
      </c>
      <c r="B65" s="205" t="s">
        <v>86</v>
      </c>
      <c r="C65" s="70" t="s">
        <v>87</v>
      </c>
      <c r="D65" s="38" t="s">
        <v>29</v>
      </c>
      <c r="E65" s="74">
        <v>4</v>
      </c>
      <c r="F65" s="212">
        <v>0.01</v>
      </c>
      <c r="G65" s="325">
        <f t="shared" si="1"/>
        <v>3830</v>
      </c>
      <c r="H65" s="326">
        <f t="shared" si="2"/>
        <v>4020</v>
      </c>
      <c r="I65" s="335">
        <f t="shared" si="5"/>
        <v>1460</v>
      </c>
      <c r="J65" s="326">
        <f t="shared" ref="J65:J120" si="6">ROUND(I65*1.05,-1)</f>
        <v>1530</v>
      </c>
      <c r="K65" s="335">
        <f>'Чарли в пленке Милания'!K67</f>
        <v>2370</v>
      </c>
      <c r="L65" s="326">
        <f>'Чарли в пленке Милания'!L67</f>
        <v>2490</v>
      </c>
      <c r="O65" s="351">
        <v>1460</v>
      </c>
      <c r="Q65" s="258"/>
      <c r="S65" s="258"/>
    </row>
    <row r="66" spans="1:21" s="380" customFormat="1" ht="29.25" x14ac:dyDescent="0.25">
      <c r="A66" s="403">
        <v>49</v>
      </c>
      <c r="B66" s="373" t="s">
        <v>368</v>
      </c>
      <c r="C66" s="374" t="s">
        <v>87</v>
      </c>
      <c r="D66" s="404" t="s">
        <v>29</v>
      </c>
      <c r="E66" s="376">
        <v>4</v>
      </c>
      <c r="F66" s="405">
        <v>0.01</v>
      </c>
      <c r="G66" s="325">
        <f t="shared" si="1"/>
        <v>9020</v>
      </c>
      <c r="H66" s="407">
        <f t="shared" si="2"/>
        <v>9470</v>
      </c>
      <c r="I66" s="406">
        <f t="shared" ref="I66" si="7">ROUND(O66*(1+ОбщаяНаценка/100),-1)</f>
        <v>1460</v>
      </c>
      <c r="J66" s="407">
        <f t="shared" ref="J66" si="8">ROUND(I66*1.05,-1)</f>
        <v>1530</v>
      </c>
      <c r="K66" s="406">
        <f>'Чарли в пленке Милания'!K68</f>
        <v>7560</v>
      </c>
      <c r="L66" s="407">
        <f>'Чарли в пленке Милания'!L68</f>
        <v>7940</v>
      </c>
      <c r="M66" s="379" t="s">
        <v>379</v>
      </c>
      <c r="O66" s="380">
        <v>1460</v>
      </c>
      <c r="Q66" s="381"/>
      <c r="R66" s="382"/>
      <c r="S66" s="381"/>
      <c r="T66" s="382"/>
      <c r="U66" s="382"/>
    </row>
    <row r="67" spans="1:21" s="380" customFormat="1" ht="29.25" x14ac:dyDescent="0.25">
      <c r="A67" s="403">
        <v>50</v>
      </c>
      <c r="B67" s="373" t="s">
        <v>30</v>
      </c>
      <c r="C67" s="374" t="s">
        <v>31</v>
      </c>
      <c r="D67" s="408" t="s">
        <v>29</v>
      </c>
      <c r="E67" s="376">
        <v>4</v>
      </c>
      <c r="F67" s="405">
        <v>0.01</v>
      </c>
      <c r="G67" s="325">
        <f t="shared" si="1"/>
        <v>4310</v>
      </c>
      <c r="H67" s="407">
        <f t="shared" si="2"/>
        <v>4530</v>
      </c>
      <c r="I67" s="406">
        <f t="shared" si="5"/>
        <v>1700</v>
      </c>
      <c r="J67" s="407">
        <f t="shared" si="6"/>
        <v>1790</v>
      </c>
      <c r="K67" s="406">
        <f>'Чарли в пленке Милания'!K69</f>
        <v>2610</v>
      </c>
      <c r="L67" s="407">
        <f>'Чарли в пленке Милания'!L69</f>
        <v>2740</v>
      </c>
      <c r="O67" s="380">
        <v>1700</v>
      </c>
      <c r="Q67" s="381"/>
      <c r="R67" s="382"/>
      <c r="S67" s="381"/>
      <c r="T67" s="382"/>
      <c r="U67" s="382"/>
    </row>
    <row r="68" spans="1:21" s="380" customFormat="1" ht="29.25" x14ac:dyDescent="0.25">
      <c r="A68" s="403">
        <v>51</v>
      </c>
      <c r="B68" s="373" t="s">
        <v>369</v>
      </c>
      <c r="C68" s="374" t="s">
        <v>31</v>
      </c>
      <c r="D68" s="408" t="s">
        <v>29</v>
      </c>
      <c r="E68" s="376">
        <v>4</v>
      </c>
      <c r="F68" s="405">
        <v>0.01</v>
      </c>
      <c r="G68" s="325">
        <f t="shared" si="1"/>
        <v>10990</v>
      </c>
      <c r="H68" s="407">
        <f t="shared" si="2"/>
        <v>11540</v>
      </c>
      <c r="I68" s="406">
        <f t="shared" ref="I68" si="9">ROUND(O68*(1+ОбщаяНаценка/100),-1)</f>
        <v>1700</v>
      </c>
      <c r="J68" s="407">
        <f t="shared" ref="J68" si="10">ROUND(I68*1.05,-1)</f>
        <v>1790</v>
      </c>
      <c r="K68" s="406">
        <f>'Чарли в пленке Милания'!K70</f>
        <v>9290</v>
      </c>
      <c r="L68" s="407">
        <f>'Чарли в пленке Милания'!L70</f>
        <v>9750</v>
      </c>
      <c r="M68" s="379" t="s">
        <v>379</v>
      </c>
      <c r="O68" s="380">
        <v>1700</v>
      </c>
      <c r="Q68" s="381"/>
      <c r="R68" s="382"/>
      <c r="S68" s="381"/>
      <c r="T68" s="382"/>
      <c r="U68" s="382"/>
    </row>
    <row r="69" spans="1:21" s="380" customFormat="1" ht="29.25" x14ac:dyDescent="0.25">
      <c r="A69" s="403">
        <v>52</v>
      </c>
      <c r="B69" s="373" t="s">
        <v>32</v>
      </c>
      <c r="C69" s="374" t="s">
        <v>33</v>
      </c>
      <c r="D69" s="404" t="s">
        <v>29</v>
      </c>
      <c r="E69" s="376">
        <v>4</v>
      </c>
      <c r="F69" s="405">
        <v>0.01</v>
      </c>
      <c r="G69" s="325">
        <f t="shared" si="1"/>
        <v>3300</v>
      </c>
      <c r="H69" s="407">
        <f t="shared" si="2"/>
        <v>3460</v>
      </c>
      <c r="I69" s="406">
        <f t="shared" si="5"/>
        <v>1480</v>
      </c>
      <c r="J69" s="407">
        <f t="shared" si="6"/>
        <v>1550</v>
      </c>
      <c r="K69" s="406">
        <f>'Чарли в пленке Милания'!K71</f>
        <v>1820</v>
      </c>
      <c r="L69" s="407">
        <f>'Чарли в пленке Милания'!L71</f>
        <v>1910</v>
      </c>
      <c r="O69" s="380">
        <v>1480</v>
      </c>
      <c r="Q69" s="381"/>
      <c r="R69" s="382"/>
      <c r="S69" s="381"/>
      <c r="T69" s="382"/>
      <c r="U69" s="382"/>
    </row>
    <row r="70" spans="1:21" s="380" customFormat="1" ht="29.25" x14ac:dyDescent="0.25">
      <c r="A70" s="403">
        <v>53</v>
      </c>
      <c r="B70" s="373" t="s">
        <v>370</v>
      </c>
      <c r="C70" s="374" t="s">
        <v>33</v>
      </c>
      <c r="D70" s="404" t="s">
        <v>29</v>
      </c>
      <c r="E70" s="376">
        <v>4</v>
      </c>
      <c r="F70" s="405">
        <v>0.01</v>
      </c>
      <c r="G70" s="325">
        <f t="shared" si="1"/>
        <v>5330</v>
      </c>
      <c r="H70" s="407">
        <f t="shared" si="2"/>
        <v>5590</v>
      </c>
      <c r="I70" s="406">
        <f t="shared" ref="I70" si="11">ROUND(O70*(1+ОбщаяНаценка/100),-1)</f>
        <v>1480</v>
      </c>
      <c r="J70" s="407">
        <f t="shared" ref="J70" si="12">ROUND(I70*1.05,-1)</f>
        <v>1550</v>
      </c>
      <c r="K70" s="406">
        <f>'Чарли в пленке Милания'!K72</f>
        <v>3850</v>
      </c>
      <c r="L70" s="407">
        <f>'Чарли в пленке Милания'!L72</f>
        <v>4040</v>
      </c>
      <c r="M70" s="379" t="s">
        <v>380</v>
      </c>
      <c r="O70" s="380">
        <v>1480</v>
      </c>
      <c r="Q70" s="381"/>
      <c r="R70" s="382"/>
      <c r="S70" s="381"/>
      <c r="T70" s="382"/>
      <c r="U70" s="382"/>
    </row>
    <row r="71" spans="1:21" s="380" customFormat="1" x14ac:dyDescent="0.25">
      <c r="A71" s="403">
        <v>54</v>
      </c>
      <c r="B71" s="373" t="s">
        <v>229</v>
      </c>
      <c r="C71" s="374" t="s">
        <v>24</v>
      </c>
      <c r="D71" s="404" t="s">
        <v>230</v>
      </c>
      <c r="E71" s="376"/>
      <c r="F71" s="405"/>
      <c r="G71" s="325">
        <f t="shared" si="1"/>
        <v>2870</v>
      </c>
      <c r="H71" s="407">
        <f t="shared" si="2"/>
        <v>3020</v>
      </c>
      <c r="I71" s="406">
        <f t="shared" si="5"/>
        <v>1360</v>
      </c>
      <c r="J71" s="407">
        <f t="shared" si="6"/>
        <v>1430</v>
      </c>
      <c r="K71" s="406">
        <f>'Чарли в пленке Милания'!K73</f>
        <v>1510</v>
      </c>
      <c r="L71" s="407">
        <f>'Чарли в пленке Милания'!L73</f>
        <v>1590</v>
      </c>
      <c r="O71" s="380">
        <v>1360</v>
      </c>
      <c r="Q71" s="381"/>
      <c r="R71" s="382"/>
      <c r="S71" s="381"/>
      <c r="T71" s="382"/>
      <c r="U71" s="382"/>
    </row>
    <row r="72" spans="1:21" s="380" customFormat="1" ht="29.25" x14ac:dyDescent="0.25">
      <c r="A72" s="403">
        <v>55</v>
      </c>
      <c r="B72" s="373" t="s">
        <v>273</v>
      </c>
      <c r="C72" s="374" t="s">
        <v>51</v>
      </c>
      <c r="D72" s="408" t="s">
        <v>230</v>
      </c>
      <c r="E72" s="376"/>
      <c r="F72" s="405"/>
      <c r="G72" s="325">
        <f t="shared" si="1"/>
        <v>2090</v>
      </c>
      <c r="H72" s="407">
        <f t="shared" si="2"/>
        <v>2190</v>
      </c>
      <c r="I72" s="406">
        <f t="shared" si="5"/>
        <v>440</v>
      </c>
      <c r="J72" s="407">
        <f t="shared" si="6"/>
        <v>460</v>
      </c>
      <c r="K72" s="406">
        <f>'Чарли в пленке Милания'!K74</f>
        <v>1650</v>
      </c>
      <c r="L72" s="407">
        <f>'Чарли в пленке Милания'!L74</f>
        <v>1730</v>
      </c>
      <c r="O72" s="380">
        <v>440</v>
      </c>
      <c r="Q72" s="381"/>
      <c r="R72" s="382"/>
      <c r="S72" s="381"/>
      <c r="T72" s="382"/>
      <c r="U72" s="382"/>
    </row>
    <row r="73" spans="1:21" s="380" customFormat="1" x14ac:dyDescent="0.25">
      <c r="A73" s="403">
        <v>56</v>
      </c>
      <c r="B73" s="373" t="s">
        <v>34</v>
      </c>
      <c r="C73" s="374" t="s">
        <v>24</v>
      </c>
      <c r="D73" s="404" t="s">
        <v>35</v>
      </c>
      <c r="E73" s="376">
        <v>5</v>
      </c>
      <c r="F73" s="405">
        <v>0.01</v>
      </c>
      <c r="G73" s="325">
        <f t="shared" si="1"/>
        <v>3210</v>
      </c>
      <c r="H73" s="407">
        <f t="shared" si="2"/>
        <v>3370</v>
      </c>
      <c r="I73" s="406">
        <f t="shared" si="5"/>
        <v>1730</v>
      </c>
      <c r="J73" s="407">
        <f t="shared" si="6"/>
        <v>1820</v>
      </c>
      <c r="K73" s="406">
        <f>'Чарли в пленке Милания'!K75</f>
        <v>1480</v>
      </c>
      <c r="L73" s="407">
        <f>'Чарли в пленке Милания'!L75</f>
        <v>1550</v>
      </c>
      <c r="O73" s="380">
        <v>1730</v>
      </c>
      <c r="Q73" s="381"/>
      <c r="R73" s="382"/>
      <c r="S73" s="381"/>
      <c r="T73" s="382"/>
      <c r="U73" s="382"/>
    </row>
    <row r="74" spans="1:21" s="380" customFormat="1" ht="29.25" x14ac:dyDescent="0.25">
      <c r="A74" s="403">
        <v>57</v>
      </c>
      <c r="B74" s="373" t="s">
        <v>36</v>
      </c>
      <c r="C74" s="374" t="s">
        <v>31</v>
      </c>
      <c r="D74" s="404" t="s">
        <v>35</v>
      </c>
      <c r="E74" s="376">
        <v>5</v>
      </c>
      <c r="F74" s="405">
        <v>0.01</v>
      </c>
      <c r="G74" s="325">
        <f t="shared" si="1"/>
        <v>4770</v>
      </c>
      <c r="H74" s="407">
        <f t="shared" si="2"/>
        <v>5010</v>
      </c>
      <c r="I74" s="406">
        <f t="shared" si="5"/>
        <v>1940</v>
      </c>
      <c r="J74" s="407">
        <f t="shared" si="6"/>
        <v>2040</v>
      </c>
      <c r="K74" s="406">
        <f>'Чарли в пленке Милания'!K76</f>
        <v>2830</v>
      </c>
      <c r="L74" s="407">
        <f>'Чарли в пленке Милания'!L76</f>
        <v>2970</v>
      </c>
      <c r="O74" s="380">
        <v>1940</v>
      </c>
      <c r="Q74" s="381"/>
      <c r="R74" s="382"/>
      <c r="S74" s="381"/>
      <c r="T74" s="382"/>
      <c r="U74" s="382"/>
    </row>
    <row r="75" spans="1:21" s="380" customFormat="1" ht="29.25" x14ac:dyDescent="0.25">
      <c r="A75" s="403">
        <v>58</v>
      </c>
      <c r="B75" s="373" t="s">
        <v>371</v>
      </c>
      <c r="C75" s="374" t="s">
        <v>31</v>
      </c>
      <c r="D75" s="404" t="s">
        <v>35</v>
      </c>
      <c r="E75" s="376">
        <v>5</v>
      </c>
      <c r="F75" s="405">
        <v>0.01</v>
      </c>
      <c r="G75" s="325">
        <f t="shared" si="1"/>
        <v>11470</v>
      </c>
      <c r="H75" s="407">
        <f t="shared" si="2"/>
        <v>12050</v>
      </c>
      <c r="I75" s="406">
        <f t="shared" ref="I75" si="13">ROUND(O75*(1+ОбщаяНаценка/100),-1)</f>
        <v>1940</v>
      </c>
      <c r="J75" s="407">
        <f t="shared" ref="J75" si="14">ROUND(I75*1.05,-1)</f>
        <v>2040</v>
      </c>
      <c r="K75" s="406">
        <f>'Чарли в пленке Милания'!K77</f>
        <v>9530</v>
      </c>
      <c r="L75" s="407">
        <f>'Чарли в пленке Милания'!L77</f>
        <v>10010</v>
      </c>
      <c r="M75" s="379" t="s">
        <v>379</v>
      </c>
      <c r="O75" s="380">
        <v>1940</v>
      </c>
      <c r="Q75" s="381"/>
      <c r="R75" s="382"/>
      <c r="S75" s="381"/>
      <c r="T75" s="382"/>
      <c r="U75" s="382"/>
    </row>
    <row r="76" spans="1:21" s="380" customFormat="1" x14ac:dyDescent="0.25">
      <c r="A76" s="403">
        <v>59</v>
      </c>
      <c r="B76" s="373" t="s">
        <v>37</v>
      </c>
      <c r="C76" s="374" t="s">
        <v>24</v>
      </c>
      <c r="D76" s="404" t="s">
        <v>38</v>
      </c>
      <c r="E76" s="376">
        <v>6</v>
      </c>
      <c r="F76" s="405">
        <v>0.01</v>
      </c>
      <c r="G76" s="325">
        <f t="shared" si="1"/>
        <v>3720</v>
      </c>
      <c r="H76" s="407">
        <f t="shared" si="2"/>
        <v>3910</v>
      </c>
      <c r="I76" s="406">
        <f t="shared" si="5"/>
        <v>1950</v>
      </c>
      <c r="J76" s="407">
        <f t="shared" si="6"/>
        <v>2050</v>
      </c>
      <c r="K76" s="406">
        <f>'Чарли в пленке Милания'!K78</f>
        <v>1770</v>
      </c>
      <c r="L76" s="407">
        <f>'Чарли в пленке Милания'!L78</f>
        <v>1860</v>
      </c>
      <c r="O76" s="380">
        <v>1950</v>
      </c>
      <c r="Q76" s="381"/>
      <c r="R76" s="382"/>
      <c r="S76" s="381"/>
      <c r="T76" s="382"/>
      <c r="U76" s="382"/>
    </row>
    <row r="77" spans="1:21" s="380" customFormat="1" ht="29.25" x14ac:dyDescent="0.25">
      <c r="A77" s="403">
        <v>60</v>
      </c>
      <c r="B77" s="384" t="s">
        <v>90</v>
      </c>
      <c r="C77" s="374" t="s">
        <v>89</v>
      </c>
      <c r="D77" s="404" t="s">
        <v>38</v>
      </c>
      <c r="E77" s="376">
        <v>6</v>
      </c>
      <c r="F77" s="405">
        <v>0.01</v>
      </c>
      <c r="G77" s="325">
        <f t="shared" si="1"/>
        <v>3750</v>
      </c>
      <c r="H77" s="407">
        <f t="shared" si="2"/>
        <v>3940</v>
      </c>
      <c r="I77" s="406">
        <f t="shared" si="5"/>
        <v>1980</v>
      </c>
      <c r="J77" s="407">
        <f t="shared" si="6"/>
        <v>2080</v>
      </c>
      <c r="K77" s="406">
        <f>'Чарли в пленке Милания'!K79</f>
        <v>1770</v>
      </c>
      <c r="L77" s="407">
        <f>'Чарли в пленке Милания'!L79</f>
        <v>1860</v>
      </c>
      <c r="O77" s="380">
        <v>1980</v>
      </c>
      <c r="Q77" s="381"/>
      <c r="R77" s="382"/>
      <c r="S77" s="381"/>
      <c r="T77" s="382"/>
      <c r="U77" s="382"/>
    </row>
    <row r="78" spans="1:21" s="380" customFormat="1" ht="29.25" x14ac:dyDescent="0.25">
      <c r="A78" s="403">
        <v>61</v>
      </c>
      <c r="B78" s="373" t="s">
        <v>50</v>
      </c>
      <c r="C78" s="374" t="s">
        <v>51</v>
      </c>
      <c r="D78" s="408" t="s">
        <v>38</v>
      </c>
      <c r="E78" s="376">
        <v>6</v>
      </c>
      <c r="F78" s="405">
        <v>0.01</v>
      </c>
      <c r="G78" s="325">
        <f t="shared" si="1"/>
        <v>2320</v>
      </c>
      <c r="H78" s="407">
        <f t="shared" si="2"/>
        <v>2440</v>
      </c>
      <c r="I78" s="406">
        <f t="shared" si="5"/>
        <v>500</v>
      </c>
      <c r="J78" s="407">
        <f t="shared" si="6"/>
        <v>530</v>
      </c>
      <c r="K78" s="406">
        <f>'Чарли в пленке Милания'!K80</f>
        <v>1820</v>
      </c>
      <c r="L78" s="407">
        <f>'Чарли в пленке Милания'!L80</f>
        <v>1910</v>
      </c>
      <c r="O78" s="380">
        <v>500</v>
      </c>
      <c r="Q78" s="381"/>
      <c r="R78" s="382"/>
      <c r="S78" s="381"/>
      <c r="T78" s="382"/>
      <c r="U78" s="382"/>
    </row>
    <row r="79" spans="1:21" s="380" customFormat="1" ht="29.25" x14ac:dyDescent="0.25">
      <c r="A79" s="403">
        <v>62</v>
      </c>
      <c r="B79" s="373" t="s">
        <v>88</v>
      </c>
      <c r="C79" s="374" t="s">
        <v>87</v>
      </c>
      <c r="D79" s="404" t="s">
        <v>38</v>
      </c>
      <c r="E79" s="376">
        <v>6</v>
      </c>
      <c r="F79" s="405">
        <v>0.01</v>
      </c>
      <c r="G79" s="325">
        <f t="shared" si="1"/>
        <v>4750</v>
      </c>
      <c r="H79" s="407">
        <f t="shared" si="2"/>
        <v>4990</v>
      </c>
      <c r="I79" s="406">
        <f t="shared" si="5"/>
        <v>1950</v>
      </c>
      <c r="J79" s="407">
        <f t="shared" si="6"/>
        <v>2050</v>
      </c>
      <c r="K79" s="406">
        <f>'Чарли в пленке Милания'!K81</f>
        <v>2800</v>
      </c>
      <c r="L79" s="407">
        <f>'Чарли в пленке Милания'!L81</f>
        <v>2940</v>
      </c>
      <c r="O79" s="380">
        <v>1950</v>
      </c>
      <c r="Q79" s="381"/>
      <c r="R79" s="382"/>
      <c r="S79" s="381"/>
      <c r="T79" s="382"/>
      <c r="U79" s="382"/>
    </row>
    <row r="80" spans="1:21" s="380" customFormat="1" ht="29.25" x14ac:dyDescent="0.25">
      <c r="A80" s="403">
        <v>63</v>
      </c>
      <c r="B80" s="373" t="s">
        <v>372</v>
      </c>
      <c r="C80" s="374" t="s">
        <v>87</v>
      </c>
      <c r="D80" s="404" t="s">
        <v>38</v>
      </c>
      <c r="E80" s="376">
        <v>6</v>
      </c>
      <c r="F80" s="405">
        <v>0.01</v>
      </c>
      <c r="G80" s="325">
        <f t="shared" si="1"/>
        <v>9940</v>
      </c>
      <c r="H80" s="407">
        <f t="shared" si="2"/>
        <v>10440</v>
      </c>
      <c r="I80" s="406">
        <f t="shared" ref="I80" si="15">ROUND(O80*(1+ОбщаяНаценка/100),-1)</f>
        <v>1950</v>
      </c>
      <c r="J80" s="407">
        <f t="shared" ref="J80" si="16">ROUND(I80*1.05,-1)</f>
        <v>2050</v>
      </c>
      <c r="K80" s="406">
        <f>'Чарли в пленке Милания'!K82</f>
        <v>7990</v>
      </c>
      <c r="L80" s="407">
        <f>'Чарли в пленке Милания'!L82</f>
        <v>8390</v>
      </c>
      <c r="M80" s="379" t="s">
        <v>379</v>
      </c>
      <c r="O80" s="380">
        <v>1950</v>
      </c>
      <c r="Q80" s="381"/>
      <c r="R80" s="382"/>
      <c r="S80" s="381"/>
      <c r="T80" s="382"/>
      <c r="U80" s="382"/>
    </row>
    <row r="81" spans="1:21" s="380" customFormat="1" ht="29.25" x14ac:dyDescent="0.25">
      <c r="A81" s="403">
        <v>64</v>
      </c>
      <c r="B81" s="373" t="s">
        <v>39</v>
      </c>
      <c r="C81" s="374" t="s">
        <v>31</v>
      </c>
      <c r="D81" s="404" t="s">
        <v>38</v>
      </c>
      <c r="E81" s="376">
        <v>6</v>
      </c>
      <c r="F81" s="405">
        <v>0.01</v>
      </c>
      <c r="G81" s="325">
        <f t="shared" si="1"/>
        <v>5250</v>
      </c>
      <c r="H81" s="407">
        <f t="shared" si="2"/>
        <v>5510</v>
      </c>
      <c r="I81" s="406">
        <f t="shared" si="5"/>
        <v>2190</v>
      </c>
      <c r="J81" s="407">
        <f t="shared" si="6"/>
        <v>2300</v>
      </c>
      <c r="K81" s="406">
        <f>'Чарли в пленке Милания'!K83</f>
        <v>3060</v>
      </c>
      <c r="L81" s="407">
        <f>'Чарли в пленке Милания'!L83</f>
        <v>3210</v>
      </c>
      <c r="M81" s="379"/>
      <c r="O81" s="380">
        <v>2190</v>
      </c>
      <c r="Q81" s="381"/>
      <c r="R81" s="382"/>
      <c r="S81" s="381"/>
      <c r="T81" s="382"/>
      <c r="U81" s="382"/>
    </row>
    <row r="82" spans="1:21" s="380" customFormat="1" ht="29.25" x14ac:dyDescent="0.25">
      <c r="A82" s="403">
        <v>65</v>
      </c>
      <c r="B82" s="373" t="s">
        <v>373</v>
      </c>
      <c r="C82" s="374" t="s">
        <v>31</v>
      </c>
      <c r="D82" s="404" t="s">
        <v>38</v>
      </c>
      <c r="E82" s="376">
        <v>6</v>
      </c>
      <c r="F82" s="405">
        <v>0.01</v>
      </c>
      <c r="G82" s="325">
        <f t="shared" si="1"/>
        <v>11970</v>
      </c>
      <c r="H82" s="407">
        <f t="shared" si="2"/>
        <v>12570</v>
      </c>
      <c r="I82" s="406">
        <f t="shared" ref="I82" si="17">ROUND(O82*(1+ОбщаяНаценка/100),-1)</f>
        <v>2190</v>
      </c>
      <c r="J82" s="407">
        <f t="shared" ref="J82" si="18">ROUND(I82*1.05,-1)</f>
        <v>2300</v>
      </c>
      <c r="K82" s="406">
        <f>'Чарли в пленке Милания'!K84</f>
        <v>9780</v>
      </c>
      <c r="L82" s="407">
        <f>'Чарли в пленке Милания'!L84</f>
        <v>10270</v>
      </c>
      <c r="M82" s="379" t="s">
        <v>379</v>
      </c>
      <c r="O82" s="380">
        <v>2190</v>
      </c>
      <c r="Q82" s="381"/>
      <c r="R82" s="382"/>
      <c r="S82" s="381"/>
      <c r="T82" s="382"/>
      <c r="U82" s="382"/>
    </row>
    <row r="83" spans="1:21" s="380" customFormat="1" ht="29.25" x14ac:dyDescent="0.25">
      <c r="A83" s="403">
        <v>66</v>
      </c>
      <c r="B83" s="373" t="s">
        <v>40</v>
      </c>
      <c r="C83" s="374" t="s">
        <v>33</v>
      </c>
      <c r="D83" s="404" t="s">
        <v>38</v>
      </c>
      <c r="E83" s="376">
        <v>6</v>
      </c>
      <c r="F83" s="405">
        <v>0.01</v>
      </c>
      <c r="G83" s="325">
        <f t="shared" ref="G83:G120" si="19">I83+K83</f>
        <v>4450</v>
      </c>
      <c r="H83" s="407">
        <f t="shared" ref="H83:H120" si="20">J83+L83</f>
        <v>4670</v>
      </c>
      <c r="I83" s="406">
        <f t="shared" si="5"/>
        <v>2180</v>
      </c>
      <c r="J83" s="407">
        <f t="shared" si="6"/>
        <v>2290</v>
      </c>
      <c r="K83" s="406">
        <f>'Чарли в пленке Милания'!K85</f>
        <v>2270</v>
      </c>
      <c r="L83" s="407">
        <f>'Чарли в пленке Милания'!L85</f>
        <v>2380</v>
      </c>
      <c r="O83" s="380">
        <v>2180</v>
      </c>
      <c r="Q83" s="381"/>
      <c r="R83" s="382"/>
      <c r="S83" s="381"/>
      <c r="T83" s="382"/>
      <c r="U83" s="382"/>
    </row>
    <row r="84" spans="1:21" s="380" customFormat="1" ht="29.25" x14ac:dyDescent="0.25">
      <c r="A84" s="403">
        <v>67</v>
      </c>
      <c r="B84" s="373" t="s">
        <v>374</v>
      </c>
      <c r="C84" s="374" t="s">
        <v>33</v>
      </c>
      <c r="D84" s="404" t="s">
        <v>38</v>
      </c>
      <c r="E84" s="376">
        <v>6</v>
      </c>
      <c r="F84" s="405">
        <v>0.01</v>
      </c>
      <c r="G84" s="325">
        <f t="shared" si="19"/>
        <v>6490</v>
      </c>
      <c r="H84" s="407">
        <f t="shared" si="20"/>
        <v>6820</v>
      </c>
      <c r="I84" s="406">
        <f t="shared" ref="I84" si="21">ROUND(O84*(1+ОбщаяНаценка/100),-1)</f>
        <v>2180</v>
      </c>
      <c r="J84" s="407">
        <f t="shared" ref="J84" si="22">ROUND(I84*1.05,-1)</f>
        <v>2290</v>
      </c>
      <c r="K84" s="406">
        <f>'Чарли в пленке Милания'!K86</f>
        <v>4310</v>
      </c>
      <c r="L84" s="407">
        <f>'Чарли в пленке Милания'!L86</f>
        <v>4530</v>
      </c>
      <c r="M84" s="379" t="s">
        <v>381</v>
      </c>
      <c r="O84" s="380">
        <v>2180</v>
      </c>
      <c r="Q84" s="381"/>
      <c r="R84" s="382"/>
      <c r="S84" s="381"/>
      <c r="T84" s="382"/>
      <c r="U84" s="382"/>
    </row>
    <row r="85" spans="1:21" s="380" customFormat="1" x14ac:dyDescent="0.25">
      <c r="A85" s="403">
        <v>68</v>
      </c>
      <c r="B85" s="373" t="s">
        <v>287</v>
      </c>
      <c r="C85" s="374" t="s">
        <v>24</v>
      </c>
      <c r="D85" s="404" t="s">
        <v>270</v>
      </c>
      <c r="E85" s="376"/>
      <c r="F85" s="405"/>
      <c r="G85" s="325">
        <f t="shared" si="19"/>
        <v>4120</v>
      </c>
      <c r="H85" s="407">
        <f t="shared" si="20"/>
        <v>4330</v>
      </c>
      <c r="I85" s="406">
        <f t="shared" si="5"/>
        <v>2180</v>
      </c>
      <c r="J85" s="407">
        <f t="shared" si="6"/>
        <v>2290</v>
      </c>
      <c r="K85" s="406">
        <f>'Чарли в пленке Милания'!K87</f>
        <v>1940</v>
      </c>
      <c r="L85" s="407">
        <f>'Чарли в пленке Милания'!L87</f>
        <v>2040</v>
      </c>
      <c r="O85" s="380">
        <v>2180</v>
      </c>
      <c r="Q85" s="381"/>
      <c r="R85" s="382"/>
      <c r="S85" s="381"/>
      <c r="T85" s="382"/>
      <c r="U85" s="382"/>
    </row>
    <row r="86" spans="1:21" s="380" customFormat="1" x14ac:dyDescent="0.25">
      <c r="A86" s="403">
        <v>69</v>
      </c>
      <c r="B86" s="373" t="s">
        <v>41</v>
      </c>
      <c r="C86" s="374" t="s">
        <v>24</v>
      </c>
      <c r="D86" s="404" t="s">
        <v>42</v>
      </c>
      <c r="E86" s="376">
        <v>8</v>
      </c>
      <c r="F86" s="405">
        <v>0.02</v>
      </c>
      <c r="G86" s="325">
        <f t="shared" si="19"/>
        <v>4370</v>
      </c>
      <c r="H86" s="407">
        <f t="shared" si="20"/>
        <v>4590</v>
      </c>
      <c r="I86" s="406">
        <f t="shared" si="5"/>
        <v>2420</v>
      </c>
      <c r="J86" s="407">
        <f t="shared" si="6"/>
        <v>2540</v>
      </c>
      <c r="K86" s="406">
        <f>'Чарли в пленке Милания'!K88</f>
        <v>1950</v>
      </c>
      <c r="L86" s="407">
        <f>'Чарли в пленке Милания'!L88</f>
        <v>2050</v>
      </c>
      <c r="O86" s="380">
        <v>2420</v>
      </c>
      <c r="Q86" s="381"/>
      <c r="R86" s="382"/>
      <c r="S86" s="381"/>
      <c r="T86" s="382"/>
      <c r="U86" s="382"/>
    </row>
    <row r="87" spans="1:21" s="380" customFormat="1" ht="29.25" x14ac:dyDescent="0.25">
      <c r="A87" s="403">
        <v>70</v>
      </c>
      <c r="B87" s="373" t="s">
        <v>91</v>
      </c>
      <c r="C87" s="374" t="s">
        <v>87</v>
      </c>
      <c r="D87" s="404" t="s">
        <v>42</v>
      </c>
      <c r="E87" s="376">
        <v>8</v>
      </c>
      <c r="F87" s="405">
        <v>0.02</v>
      </c>
      <c r="G87" s="325">
        <f t="shared" si="19"/>
        <v>5570</v>
      </c>
      <c r="H87" s="407">
        <f t="shared" si="20"/>
        <v>5850</v>
      </c>
      <c r="I87" s="406">
        <f t="shared" si="5"/>
        <v>2420</v>
      </c>
      <c r="J87" s="407">
        <f t="shared" si="6"/>
        <v>2540</v>
      </c>
      <c r="K87" s="406">
        <f>'Чарли в пленке Милания'!K89</f>
        <v>3150</v>
      </c>
      <c r="L87" s="407">
        <f>'Чарли в пленке Милания'!L89</f>
        <v>3310</v>
      </c>
      <c r="O87" s="380">
        <v>2420</v>
      </c>
      <c r="Q87" s="381"/>
      <c r="R87" s="382"/>
      <c r="S87" s="381"/>
      <c r="T87" s="382"/>
      <c r="U87" s="382"/>
    </row>
    <row r="88" spans="1:21" s="380" customFormat="1" ht="29.25" x14ac:dyDescent="0.25">
      <c r="A88" s="403">
        <v>71</v>
      </c>
      <c r="B88" s="373" t="s">
        <v>375</v>
      </c>
      <c r="C88" s="374" t="s">
        <v>87</v>
      </c>
      <c r="D88" s="404" t="s">
        <v>42</v>
      </c>
      <c r="E88" s="376">
        <v>8</v>
      </c>
      <c r="F88" s="405">
        <v>0.02</v>
      </c>
      <c r="G88" s="325">
        <f t="shared" si="19"/>
        <v>10840</v>
      </c>
      <c r="H88" s="407">
        <f t="shared" si="20"/>
        <v>11380</v>
      </c>
      <c r="I88" s="406">
        <f t="shared" ref="I88" si="23">ROUND(O88*(1+ОбщаяНаценка/100),-1)</f>
        <v>2420</v>
      </c>
      <c r="J88" s="407">
        <f t="shared" ref="J88" si="24">ROUND(I88*1.05,-1)</f>
        <v>2540</v>
      </c>
      <c r="K88" s="406">
        <f>'Чарли в пленке Милания'!K90</f>
        <v>8420</v>
      </c>
      <c r="L88" s="407">
        <f>'Чарли в пленке Милания'!L90</f>
        <v>8840</v>
      </c>
      <c r="M88" s="379" t="s">
        <v>379</v>
      </c>
      <c r="O88" s="380">
        <v>2420</v>
      </c>
      <c r="Q88" s="381"/>
      <c r="R88" s="382"/>
      <c r="S88" s="381"/>
      <c r="T88" s="382"/>
      <c r="U88" s="382"/>
    </row>
    <row r="89" spans="1:21" s="380" customFormat="1" ht="29.25" x14ac:dyDescent="0.25">
      <c r="A89" s="403">
        <v>72</v>
      </c>
      <c r="B89" s="373" t="s">
        <v>43</v>
      </c>
      <c r="C89" s="374" t="s">
        <v>33</v>
      </c>
      <c r="D89" s="404" t="s">
        <v>42</v>
      </c>
      <c r="E89" s="376">
        <v>8</v>
      </c>
      <c r="F89" s="405">
        <v>0.02</v>
      </c>
      <c r="G89" s="325">
        <f t="shared" si="19"/>
        <v>5830</v>
      </c>
      <c r="H89" s="407">
        <f t="shared" si="20"/>
        <v>6130</v>
      </c>
      <c r="I89" s="406">
        <f t="shared" si="5"/>
        <v>2900</v>
      </c>
      <c r="J89" s="407">
        <f t="shared" si="6"/>
        <v>3050</v>
      </c>
      <c r="K89" s="406">
        <f>'Чарли в пленке Милания'!K91</f>
        <v>2930</v>
      </c>
      <c r="L89" s="407">
        <f>'Чарли в пленке Милания'!L91</f>
        <v>3080</v>
      </c>
      <c r="O89" s="380">
        <v>2900</v>
      </c>
      <c r="Q89" s="381"/>
      <c r="R89" s="382"/>
      <c r="S89" s="381"/>
      <c r="T89" s="382"/>
      <c r="U89" s="382"/>
    </row>
    <row r="90" spans="1:21" s="380" customFormat="1" ht="29.25" x14ac:dyDescent="0.25">
      <c r="A90" s="403">
        <v>73</v>
      </c>
      <c r="B90" s="373" t="s">
        <v>376</v>
      </c>
      <c r="C90" s="374" t="s">
        <v>33</v>
      </c>
      <c r="D90" s="404" t="s">
        <v>42</v>
      </c>
      <c r="E90" s="376">
        <v>8</v>
      </c>
      <c r="F90" s="405">
        <v>0.02</v>
      </c>
      <c r="G90" s="325">
        <f t="shared" si="19"/>
        <v>10080</v>
      </c>
      <c r="H90" s="407">
        <f t="shared" si="20"/>
        <v>10590</v>
      </c>
      <c r="I90" s="406">
        <f t="shared" ref="I90" si="25">ROUND(O90*(1+ОбщаяНаценка/100),-1)</f>
        <v>2900</v>
      </c>
      <c r="J90" s="407">
        <f t="shared" ref="J90" si="26">ROUND(I90*1.05,-1)</f>
        <v>3050</v>
      </c>
      <c r="K90" s="406">
        <f>'Чарли в пленке Милания'!K92</f>
        <v>7180</v>
      </c>
      <c r="L90" s="407">
        <f>'Чарли в пленке Милания'!L92</f>
        <v>7540</v>
      </c>
      <c r="M90" s="379" t="s">
        <v>380</v>
      </c>
      <c r="O90" s="380">
        <v>2900</v>
      </c>
      <c r="Q90" s="381"/>
      <c r="R90" s="382"/>
      <c r="S90" s="381"/>
      <c r="T90" s="382"/>
      <c r="U90" s="382"/>
    </row>
    <row r="91" spans="1:21" s="380" customFormat="1" x14ac:dyDescent="0.25">
      <c r="A91" s="403">
        <v>74</v>
      </c>
      <c r="B91" s="409" t="s">
        <v>55</v>
      </c>
      <c r="C91" s="410" t="s">
        <v>6</v>
      </c>
      <c r="D91" s="408" t="s">
        <v>56</v>
      </c>
      <c r="E91" s="376">
        <v>12</v>
      </c>
      <c r="F91" s="405">
        <v>0.02</v>
      </c>
      <c r="G91" s="325">
        <f t="shared" si="19"/>
        <v>8920</v>
      </c>
      <c r="H91" s="407">
        <f t="shared" si="20"/>
        <v>9370</v>
      </c>
      <c r="I91" s="406">
        <f t="shared" si="5"/>
        <v>3400</v>
      </c>
      <c r="J91" s="407">
        <f t="shared" si="6"/>
        <v>3570</v>
      </c>
      <c r="K91" s="406">
        <f>'Чарли в пленке Милания'!K93</f>
        <v>5520</v>
      </c>
      <c r="L91" s="407">
        <f>'Чарли в пленке Милания'!L93</f>
        <v>5800</v>
      </c>
      <c r="O91" s="380">
        <v>3400</v>
      </c>
      <c r="Q91" s="381"/>
      <c r="R91" s="382"/>
      <c r="S91" s="381"/>
      <c r="T91" s="382"/>
      <c r="U91" s="382"/>
    </row>
    <row r="92" spans="1:21" s="380" customFormat="1" ht="29.25" x14ac:dyDescent="0.25">
      <c r="A92" s="403">
        <v>75</v>
      </c>
      <c r="B92" s="411" t="s">
        <v>125</v>
      </c>
      <c r="C92" s="410" t="s">
        <v>136</v>
      </c>
      <c r="D92" s="408" t="s">
        <v>56</v>
      </c>
      <c r="E92" s="376">
        <v>12</v>
      </c>
      <c r="F92" s="405">
        <v>0.02</v>
      </c>
      <c r="G92" s="325">
        <f t="shared" si="19"/>
        <v>9360</v>
      </c>
      <c r="H92" s="407">
        <f t="shared" si="20"/>
        <v>9830</v>
      </c>
      <c r="I92" s="406">
        <f t="shared" si="5"/>
        <v>3840</v>
      </c>
      <c r="J92" s="407">
        <f t="shared" si="6"/>
        <v>4030</v>
      </c>
      <c r="K92" s="406">
        <f>'Чарли в пленке Милания'!K94</f>
        <v>5520</v>
      </c>
      <c r="L92" s="407">
        <f>'Чарли в пленке Милания'!L94</f>
        <v>5800</v>
      </c>
      <c r="O92" s="380">
        <v>3840</v>
      </c>
      <c r="Q92" s="381"/>
      <c r="R92" s="382"/>
      <c r="S92" s="381"/>
      <c r="T92" s="382"/>
      <c r="U92" s="382"/>
    </row>
    <row r="93" spans="1:21" s="380" customFormat="1" ht="29.25" x14ac:dyDescent="0.25">
      <c r="A93" s="403">
        <v>76</v>
      </c>
      <c r="B93" s="409" t="s">
        <v>338</v>
      </c>
      <c r="C93" s="410" t="s">
        <v>335</v>
      </c>
      <c r="D93" s="412" t="s">
        <v>56</v>
      </c>
      <c r="E93" s="376">
        <v>12</v>
      </c>
      <c r="F93" s="405">
        <v>0.02</v>
      </c>
      <c r="G93" s="325">
        <f t="shared" si="19"/>
        <v>10310</v>
      </c>
      <c r="H93" s="407">
        <f t="shared" si="20"/>
        <v>10830</v>
      </c>
      <c r="I93" s="406">
        <f t="shared" si="5"/>
        <v>4790</v>
      </c>
      <c r="J93" s="407">
        <f t="shared" si="6"/>
        <v>5030</v>
      </c>
      <c r="K93" s="406">
        <f>'Чарли в пленке Милания'!K95</f>
        <v>5520</v>
      </c>
      <c r="L93" s="407">
        <f>'Чарли в пленке Милания'!L95</f>
        <v>5800</v>
      </c>
      <c r="O93" s="380">
        <v>4790</v>
      </c>
      <c r="Q93" s="381"/>
      <c r="R93" s="382"/>
      <c r="S93" s="381"/>
      <c r="T93" s="382"/>
      <c r="U93" s="382"/>
    </row>
    <row r="94" spans="1:21" s="380" customFormat="1" ht="39" x14ac:dyDescent="0.25">
      <c r="A94" s="403">
        <v>77</v>
      </c>
      <c r="B94" s="409" t="s">
        <v>98</v>
      </c>
      <c r="C94" s="410" t="s">
        <v>99</v>
      </c>
      <c r="D94" s="412" t="s">
        <v>56</v>
      </c>
      <c r="E94" s="376">
        <v>12</v>
      </c>
      <c r="F94" s="405">
        <v>0.02</v>
      </c>
      <c r="G94" s="325">
        <f t="shared" si="19"/>
        <v>10560</v>
      </c>
      <c r="H94" s="407">
        <f t="shared" si="20"/>
        <v>11090</v>
      </c>
      <c r="I94" s="406">
        <f t="shared" si="5"/>
        <v>5040</v>
      </c>
      <c r="J94" s="407">
        <f t="shared" si="6"/>
        <v>5290</v>
      </c>
      <c r="K94" s="406">
        <f>'Чарли в пленке Милания'!K96</f>
        <v>5520</v>
      </c>
      <c r="L94" s="407">
        <f>'Чарли в пленке Милания'!L96</f>
        <v>5800</v>
      </c>
      <c r="O94" s="380">
        <v>5040</v>
      </c>
      <c r="Q94" s="381"/>
      <c r="R94" s="382"/>
      <c r="S94" s="381"/>
      <c r="T94" s="382"/>
      <c r="U94" s="382"/>
    </row>
    <row r="95" spans="1:21" s="380" customFormat="1" x14ac:dyDescent="0.25">
      <c r="A95" s="403">
        <v>78</v>
      </c>
      <c r="B95" s="413" t="s">
        <v>260</v>
      </c>
      <c r="C95" s="410" t="s">
        <v>6</v>
      </c>
      <c r="D95" s="412" t="s">
        <v>56</v>
      </c>
      <c r="E95" s="376"/>
      <c r="F95" s="405"/>
      <c r="G95" s="325">
        <f t="shared" si="19"/>
        <v>8240</v>
      </c>
      <c r="H95" s="407">
        <f t="shared" si="20"/>
        <v>8650</v>
      </c>
      <c r="I95" s="406">
        <f t="shared" si="5"/>
        <v>2620</v>
      </c>
      <c r="J95" s="407">
        <f t="shared" si="6"/>
        <v>2750</v>
      </c>
      <c r="K95" s="406">
        <f>'Чарли в пленке Милания'!K97</f>
        <v>5620</v>
      </c>
      <c r="L95" s="407">
        <f>'Чарли в пленке Милания'!L97</f>
        <v>5900</v>
      </c>
      <c r="O95" s="380">
        <v>2620</v>
      </c>
      <c r="Q95" s="381"/>
      <c r="R95" s="382"/>
      <c r="S95" s="381"/>
      <c r="T95" s="382"/>
      <c r="U95" s="382"/>
    </row>
    <row r="96" spans="1:21" s="380" customFormat="1" x14ac:dyDescent="0.25">
      <c r="A96" s="403">
        <v>79</v>
      </c>
      <c r="B96" s="413" t="s">
        <v>377</v>
      </c>
      <c r="C96" s="410" t="s">
        <v>6</v>
      </c>
      <c r="D96" s="412" t="s">
        <v>56</v>
      </c>
      <c r="E96" s="376"/>
      <c r="F96" s="405"/>
      <c r="G96" s="325">
        <f t="shared" si="19"/>
        <v>10810</v>
      </c>
      <c r="H96" s="407">
        <f t="shared" si="20"/>
        <v>11350</v>
      </c>
      <c r="I96" s="406">
        <f t="shared" ref="I96" si="27">ROUND(O96*(1+ОбщаяНаценка/100),-1)</f>
        <v>2620</v>
      </c>
      <c r="J96" s="407">
        <f t="shared" ref="J96" si="28">ROUND(I96*1.05,-1)</f>
        <v>2750</v>
      </c>
      <c r="K96" s="406">
        <f>'Чарли в пленке Милания'!K98</f>
        <v>8190</v>
      </c>
      <c r="L96" s="407">
        <f>'Чарли в пленке Милания'!L98</f>
        <v>8600</v>
      </c>
      <c r="M96" s="379" t="s">
        <v>379</v>
      </c>
      <c r="O96" s="380">
        <v>2620</v>
      </c>
      <c r="Q96" s="381"/>
      <c r="R96" s="382"/>
      <c r="S96" s="381"/>
      <c r="T96" s="382"/>
      <c r="U96" s="382"/>
    </row>
    <row r="97" spans="1:21" s="380" customFormat="1" x14ac:dyDescent="0.25">
      <c r="A97" s="403">
        <v>80</v>
      </c>
      <c r="B97" s="411" t="s">
        <v>122</v>
      </c>
      <c r="C97" s="414" t="s">
        <v>6</v>
      </c>
      <c r="D97" s="386" t="s">
        <v>132</v>
      </c>
      <c r="E97" s="376"/>
      <c r="F97" s="405"/>
      <c r="G97" s="325">
        <f t="shared" si="19"/>
        <v>9830</v>
      </c>
      <c r="H97" s="407">
        <f t="shared" si="20"/>
        <v>10320</v>
      </c>
      <c r="I97" s="406">
        <f t="shared" si="5"/>
        <v>3810</v>
      </c>
      <c r="J97" s="407">
        <f t="shared" si="6"/>
        <v>4000</v>
      </c>
      <c r="K97" s="406">
        <f>'Чарли в пленке Милания'!K99</f>
        <v>6020</v>
      </c>
      <c r="L97" s="407">
        <f>'Чарли в пленке Милания'!L99</f>
        <v>6320</v>
      </c>
      <c r="O97" s="380">
        <v>3810</v>
      </c>
      <c r="Q97" s="381"/>
      <c r="R97" s="382"/>
      <c r="S97" s="381"/>
      <c r="T97" s="382"/>
      <c r="U97" s="382"/>
    </row>
    <row r="98" spans="1:21" s="380" customFormat="1" ht="29.25" x14ac:dyDescent="0.25">
      <c r="A98" s="403">
        <v>81</v>
      </c>
      <c r="B98" s="411" t="s">
        <v>258</v>
      </c>
      <c r="C98" s="410" t="s">
        <v>136</v>
      </c>
      <c r="D98" s="386" t="s">
        <v>132</v>
      </c>
      <c r="E98" s="376"/>
      <c r="F98" s="405"/>
      <c r="G98" s="325">
        <f t="shared" si="19"/>
        <v>10210</v>
      </c>
      <c r="H98" s="407">
        <f t="shared" si="20"/>
        <v>10720</v>
      </c>
      <c r="I98" s="406">
        <f t="shared" si="5"/>
        <v>4190</v>
      </c>
      <c r="J98" s="407">
        <f t="shared" si="6"/>
        <v>4400</v>
      </c>
      <c r="K98" s="406">
        <f>'Чарли в пленке Милания'!K100</f>
        <v>6020</v>
      </c>
      <c r="L98" s="407">
        <f>'Чарли в пленке Милания'!L100</f>
        <v>6320</v>
      </c>
      <c r="O98" s="380">
        <v>4190</v>
      </c>
      <c r="Q98" s="381"/>
      <c r="R98" s="382"/>
      <c r="S98" s="381"/>
      <c r="T98" s="382"/>
      <c r="U98" s="382"/>
    </row>
    <row r="99" spans="1:21" s="380" customFormat="1" ht="29.25" x14ac:dyDescent="0.25">
      <c r="A99" s="403">
        <v>82</v>
      </c>
      <c r="B99" s="411" t="s">
        <v>334</v>
      </c>
      <c r="C99" s="410" t="s">
        <v>335</v>
      </c>
      <c r="D99" s="386" t="s">
        <v>132</v>
      </c>
      <c r="E99" s="376"/>
      <c r="F99" s="405"/>
      <c r="G99" s="325">
        <f t="shared" si="19"/>
        <v>11200</v>
      </c>
      <c r="H99" s="407">
        <f t="shared" si="20"/>
        <v>11760</v>
      </c>
      <c r="I99" s="406">
        <f t="shared" si="5"/>
        <v>5180</v>
      </c>
      <c r="J99" s="407">
        <f t="shared" si="6"/>
        <v>5440</v>
      </c>
      <c r="K99" s="406">
        <f>'Чарли в пленке Милания'!K101</f>
        <v>6020</v>
      </c>
      <c r="L99" s="407">
        <f>'Чарли в пленке Милания'!L101</f>
        <v>6320</v>
      </c>
      <c r="O99" s="380">
        <v>5180</v>
      </c>
      <c r="Q99" s="381"/>
      <c r="R99" s="382"/>
      <c r="S99" s="381"/>
      <c r="T99" s="382"/>
      <c r="U99" s="382"/>
    </row>
    <row r="100" spans="1:21" s="380" customFormat="1" ht="39" x14ac:dyDescent="0.25">
      <c r="A100" s="403">
        <v>83</v>
      </c>
      <c r="B100" s="411" t="s">
        <v>257</v>
      </c>
      <c r="C100" s="410" t="s">
        <v>99</v>
      </c>
      <c r="D100" s="386" t="s">
        <v>132</v>
      </c>
      <c r="E100" s="376"/>
      <c r="F100" s="405"/>
      <c r="G100" s="325">
        <f t="shared" si="19"/>
        <v>11460</v>
      </c>
      <c r="H100" s="407">
        <f t="shared" si="20"/>
        <v>12030</v>
      </c>
      <c r="I100" s="406">
        <f t="shared" si="5"/>
        <v>5440</v>
      </c>
      <c r="J100" s="407">
        <f t="shared" si="6"/>
        <v>5710</v>
      </c>
      <c r="K100" s="406">
        <f>'Чарли в пленке Милания'!K102</f>
        <v>6020</v>
      </c>
      <c r="L100" s="407">
        <f>'Чарли в пленке Милания'!L102</f>
        <v>6320</v>
      </c>
      <c r="O100" s="380">
        <v>5440</v>
      </c>
      <c r="Q100" s="381"/>
      <c r="R100" s="382"/>
      <c r="S100" s="381"/>
      <c r="T100" s="382"/>
      <c r="U100" s="382"/>
    </row>
    <row r="101" spans="1:21" s="380" customFormat="1" x14ac:dyDescent="0.25">
      <c r="A101" s="403">
        <v>84</v>
      </c>
      <c r="B101" s="415" t="s">
        <v>261</v>
      </c>
      <c r="C101" s="410" t="s">
        <v>6</v>
      </c>
      <c r="D101" s="386" t="s">
        <v>132</v>
      </c>
      <c r="E101" s="376"/>
      <c r="F101" s="405"/>
      <c r="G101" s="325">
        <f t="shared" si="19"/>
        <v>9290</v>
      </c>
      <c r="H101" s="407">
        <f t="shared" si="20"/>
        <v>9750</v>
      </c>
      <c r="I101" s="406">
        <f t="shared" si="5"/>
        <v>3030</v>
      </c>
      <c r="J101" s="407">
        <f t="shared" si="6"/>
        <v>3180</v>
      </c>
      <c r="K101" s="406">
        <f>'Чарли в пленке Милания'!K103</f>
        <v>6260</v>
      </c>
      <c r="L101" s="407">
        <f>'Чарли в пленке Милания'!L103</f>
        <v>6570</v>
      </c>
      <c r="O101" s="380">
        <v>3030</v>
      </c>
      <c r="Q101" s="381"/>
      <c r="R101" s="382"/>
      <c r="S101" s="381"/>
      <c r="T101" s="382"/>
      <c r="U101" s="382"/>
    </row>
    <row r="102" spans="1:21" s="380" customFormat="1" x14ac:dyDescent="0.25">
      <c r="A102" s="403">
        <v>85</v>
      </c>
      <c r="B102" s="415" t="s">
        <v>378</v>
      </c>
      <c r="C102" s="410" t="s">
        <v>6</v>
      </c>
      <c r="D102" s="386" t="s">
        <v>132</v>
      </c>
      <c r="E102" s="376"/>
      <c r="F102" s="405"/>
      <c r="G102" s="325">
        <f t="shared" si="19"/>
        <v>11780</v>
      </c>
      <c r="H102" s="407">
        <f t="shared" si="20"/>
        <v>12370</v>
      </c>
      <c r="I102" s="406">
        <f t="shared" ref="I102" si="29">ROUND(O102*(1+ОбщаяНаценка/100),-1)</f>
        <v>3030</v>
      </c>
      <c r="J102" s="407">
        <f t="shared" ref="J102" si="30">ROUND(I102*1.05,-1)</f>
        <v>3180</v>
      </c>
      <c r="K102" s="406">
        <f>'Чарли в пленке Милания'!K104</f>
        <v>8750</v>
      </c>
      <c r="L102" s="407">
        <f>'Чарли в пленке Милания'!L104</f>
        <v>9190</v>
      </c>
      <c r="M102" s="379" t="s">
        <v>379</v>
      </c>
      <c r="O102" s="380">
        <v>3030</v>
      </c>
      <c r="Q102" s="381"/>
      <c r="R102" s="382"/>
      <c r="S102" s="381"/>
      <c r="T102" s="382"/>
      <c r="U102" s="382"/>
    </row>
    <row r="103" spans="1:21" s="380" customFormat="1" ht="29.25" x14ac:dyDescent="0.25">
      <c r="A103" s="403">
        <v>86</v>
      </c>
      <c r="B103" s="411" t="s">
        <v>134</v>
      </c>
      <c r="C103" s="414" t="s">
        <v>135</v>
      </c>
      <c r="D103" s="386" t="s">
        <v>132</v>
      </c>
      <c r="E103" s="376"/>
      <c r="F103" s="405"/>
      <c r="G103" s="325">
        <f t="shared" si="19"/>
        <v>9240</v>
      </c>
      <c r="H103" s="407">
        <f t="shared" si="20"/>
        <v>9700</v>
      </c>
      <c r="I103" s="406">
        <f t="shared" si="5"/>
        <v>5040</v>
      </c>
      <c r="J103" s="407">
        <f t="shared" si="6"/>
        <v>5290</v>
      </c>
      <c r="K103" s="406">
        <f>'Чарли в пленке Милания'!K105</f>
        <v>4200</v>
      </c>
      <c r="L103" s="407">
        <f>'Чарли в пленке Милания'!L105</f>
        <v>4410</v>
      </c>
      <c r="O103" s="380">
        <v>5040</v>
      </c>
      <c r="Q103" s="381"/>
      <c r="R103" s="382"/>
      <c r="S103" s="381"/>
      <c r="T103" s="382"/>
      <c r="U103" s="382"/>
    </row>
    <row r="104" spans="1:21" s="380" customFormat="1" ht="29.25" x14ac:dyDescent="0.25">
      <c r="A104" s="403">
        <v>87</v>
      </c>
      <c r="B104" s="411" t="s">
        <v>133</v>
      </c>
      <c r="C104" s="414" t="s">
        <v>135</v>
      </c>
      <c r="D104" s="386" t="s">
        <v>56</v>
      </c>
      <c r="E104" s="376"/>
      <c r="F104" s="405"/>
      <c r="G104" s="325">
        <f t="shared" si="19"/>
        <v>8600</v>
      </c>
      <c r="H104" s="407">
        <f t="shared" si="20"/>
        <v>9030</v>
      </c>
      <c r="I104" s="406">
        <f t="shared" si="5"/>
        <v>4630</v>
      </c>
      <c r="J104" s="407">
        <f t="shared" si="6"/>
        <v>4860</v>
      </c>
      <c r="K104" s="406">
        <f>'Чарли в пленке Милания'!K106</f>
        <v>3970</v>
      </c>
      <c r="L104" s="407">
        <f>'Чарли в пленке Милания'!L106</f>
        <v>4170</v>
      </c>
      <c r="O104" s="380">
        <v>4630</v>
      </c>
      <c r="Q104" s="381"/>
      <c r="R104" s="382"/>
      <c r="S104" s="381"/>
      <c r="T104" s="382"/>
      <c r="U104" s="382"/>
    </row>
    <row r="105" spans="1:21" s="380" customFormat="1" ht="29.25" x14ac:dyDescent="0.25">
      <c r="A105" s="403">
        <v>88</v>
      </c>
      <c r="B105" s="411" t="s">
        <v>109</v>
      </c>
      <c r="C105" s="414" t="s">
        <v>110</v>
      </c>
      <c r="D105" s="416" t="s">
        <v>149</v>
      </c>
      <c r="E105" s="376">
        <v>3</v>
      </c>
      <c r="F105" s="405">
        <v>0.04</v>
      </c>
      <c r="G105" s="325">
        <f t="shared" si="19"/>
        <v>2450</v>
      </c>
      <c r="H105" s="407">
        <f t="shared" si="20"/>
        <v>2580</v>
      </c>
      <c r="I105" s="406">
        <f t="shared" si="5"/>
        <v>1940</v>
      </c>
      <c r="J105" s="407">
        <f t="shared" si="6"/>
        <v>2040</v>
      </c>
      <c r="K105" s="406">
        <f>'Чарли в пленке Милания'!K107</f>
        <v>510</v>
      </c>
      <c r="L105" s="407">
        <f>'Чарли в пленке Милания'!L107</f>
        <v>540</v>
      </c>
      <c r="O105" s="380">
        <v>1940</v>
      </c>
      <c r="Q105" s="381"/>
      <c r="R105" s="382"/>
      <c r="S105" s="381"/>
      <c r="T105" s="382"/>
      <c r="U105" s="382"/>
    </row>
    <row r="106" spans="1:21" s="380" customFormat="1" ht="39" x14ac:dyDescent="0.25">
      <c r="A106" s="403">
        <v>89</v>
      </c>
      <c r="B106" s="411" t="s">
        <v>111</v>
      </c>
      <c r="C106" s="414" t="s">
        <v>112</v>
      </c>
      <c r="D106" s="417" t="s">
        <v>149</v>
      </c>
      <c r="E106" s="376">
        <v>3</v>
      </c>
      <c r="F106" s="405">
        <v>0.04</v>
      </c>
      <c r="G106" s="325">
        <f t="shared" si="19"/>
        <v>2920</v>
      </c>
      <c r="H106" s="407">
        <f t="shared" si="20"/>
        <v>3070</v>
      </c>
      <c r="I106" s="406">
        <f t="shared" si="5"/>
        <v>1940</v>
      </c>
      <c r="J106" s="407">
        <f t="shared" si="6"/>
        <v>2040</v>
      </c>
      <c r="K106" s="406">
        <f>'Чарли в пленке Милания'!K108</f>
        <v>980</v>
      </c>
      <c r="L106" s="407">
        <f>'Чарли в пленке Милания'!L108</f>
        <v>1030</v>
      </c>
      <c r="O106" s="380">
        <v>1940</v>
      </c>
      <c r="Q106" s="381"/>
      <c r="R106" s="382"/>
      <c r="S106" s="381"/>
      <c r="T106" s="382"/>
      <c r="U106" s="382"/>
    </row>
    <row r="107" spans="1:21" s="380" customFormat="1" ht="19.5" x14ac:dyDescent="0.25">
      <c r="A107" s="403">
        <v>90</v>
      </c>
      <c r="B107" s="385" t="s">
        <v>92</v>
      </c>
      <c r="C107" s="388" t="s">
        <v>248</v>
      </c>
      <c r="D107" s="392" t="s">
        <v>94</v>
      </c>
      <c r="E107" s="376">
        <v>6</v>
      </c>
      <c r="F107" s="405">
        <v>0.02</v>
      </c>
      <c r="G107" s="325">
        <f t="shared" si="19"/>
        <v>1850</v>
      </c>
      <c r="H107" s="407">
        <f t="shared" si="20"/>
        <v>1950</v>
      </c>
      <c r="I107" s="406">
        <f t="shared" ref="I107:I120" si="31">ROUND(O107*(1+ОбщаяНаценка/100),-1)</f>
        <v>1730</v>
      </c>
      <c r="J107" s="407">
        <f t="shared" si="6"/>
        <v>1820</v>
      </c>
      <c r="K107" s="406">
        <f>'Чарли в пленке Милания'!K109</f>
        <v>120</v>
      </c>
      <c r="L107" s="407">
        <f>'Чарли в пленке Милания'!L109</f>
        <v>130</v>
      </c>
      <c r="O107" s="380">
        <v>1730</v>
      </c>
      <c r="Q107" s="381"/>
      <c r="R107" s="382"/>
      <c r="S107" s="381"/>
      <c r="T107" s="382"/>
      <c r="U107" s="382"/>
    </row>
    <row r="108" spans="1:21" s="380" customFormat="1" ht="19.5" x14ac:dyDescent="0.25">
      <c r="A108" s="403">
        <v>91</v>
      </c>
      <c r="B108" s="385" t="s">
        <v>93</v>
      </c>
      <c r="C108" s="388" t="s">
        <v>248</v>
      </c>
      <c r="D108" s="392" t="s">
        <v>95</v>
      </c>
      <c r="E108" s="376">
        <v>5</v>
      </c>
      <c r="F108" s="405">
        <v>0.01</v>
      </c>
      <c r="G108" s="325">
        <f t="shared" si="19"/>
        <v>1450</v>
      </c>
      <c r="H108" s="407">
        <f t="shared" si="20"/>
        <v>1520</v>
      </c>
      <c r="I108" s="406">
        <f t="shared" si="31"/>
        <v>1360</v>
      </c>
      <c r="J108" s="407">
        <f t="shared" si="6"/>
        <v>1430</v>
      </c>
      <c r="K108" s="406">
        <f>'Чарли в пленке Милания'!K110</f>
        <v>90</v>
      </c>
      <c r="L108" s="407">
        <f>'Чарли в пленке Милания'!L110</f>
        <v>90</v>
      </c>
      <c r="O108" s="380">
        <v>1360</v>
      </c>
      <c r="Q108" s="381"/>
      <c r="R108" s="382"/>
      <c r="S108" s="381"/>
      <c r="T108" s="382"/>
      <c r="U108" s="382"/>
    </row>
    <row r="109" spans="1:21" s="380" customFormat="1" ht="39" x14ac:dyDescent="0.25">
      <c r="A109" s="403">
        <v>92</v>
      </c>
      <c r="B109" s="373" t="s">
        <v>57</v>
      </c>
      <c r="C109" s="374" t="s">
        <v>58</v>
      </c>
      <c r="D109" s="383" t="s">
        <v>59</v>
      </c>
      <c r="E109" s="393">
        <v>3</v>
      </c>
      <c r="F109" s="418">
        <v>0.01</v>
      </c>
      <c r="G109" s="325">
        <f t="shared" si="19"/>
        <v>760</v>
      </c>
      <c r="H109" s="407">
        <f t="shared" si="20"/>
        <v>800</v>
      </c>
      <c r="I109" s="406">
        <f t="shared" si="31"/>
        <v>760</v>
      </c>
      <c r="J109" s="407">
        <f t="shared" si="6"/>
        <v>800</v>
      </c>
      <c r="K109" s="406"/>
      <c r="L109" s="407"/>
      <c r="O109" s="380">
        <v>760</v>
      </c>
      <c r="Q109" s="381"/>
      <c r="R109" s="382"/>
      <c r="S109" s="381"/>
      <c r="T109" s="382"/>
      <c r="U109" s="382"/>
    </row>
    <row r="110" spans="1:21" s="380" customFormat="1" ht="39" x14ac:dyDescent="0.25">
      <c r="A110" s="403">
        <v>93</v>
      </c>
      <c r="B110" s="373" t="s">
        <v>60</v>
      </c>
      <c r="C110" s="374" t="s">
        <v>58</v>
      </c>
      <c r="D110" s="383" t="s">
        <v>61</v>
      </c>
      <c r="E110" s="393">
        <v>1</v>
      </c>
      <c r="F110" s="418">
        <v>0.01</v>
      </c>
      <c r="G110" s="325">
        <f t="shared" si="19"/>
        <v>260</v>
      </c>
      <c r="H110" s="407">
        <f t="shared" si="20"/>
        <v>270</v>
      </c>
      <c r="I110" s="406">
        <f t="shared" si="31"/>
        <v>260</v>
      </c>
      <c r="J110" s="407">
        <f t="shared" si="6"/>
        <v>270</v>
      </c>
      <c r="K110" s="406"/>
      <c r="L110" s="407"/>
      <c r="O110" s="380">
        <v>260</v>
      </c>
      <c r="Q110" s="382"/>
      <c r="R110" s="382"/>
      <c r="S110" s="381"/>
      <c r="T110" s="382"/>
      <c r="U110" s="382"/>
    </row>
    <row r="111" spans="1:21" s="380" customFormat="1" ht="39" x14ac:dyDescent="0.25">
      <c r="A111" s="403">
        <v>94</v>
      </c>
      <c r="B111" s="373" t="s">
        <v>62</v>
      </c>
      <c r="C111" s="374" t="s">
        <v>63</v>
      </c>
      <c r="D111" s="383" t="s">
        <v>64</v>
      </c>
      <c r="E111" s="393">
        <v>6</v>
      </c>
      <c r="F111" s="418">
        <v>0.02</v>
      </c>
      <c r="G111" s="325">
        <f t="shared" si="19"/>
        <v>1400</v>
      </c>
      <c r="H111" s="407">
        <f t="shared" si="20"/>
        <v>1470</v>
      </c>
      <c r="I111" s="406">
        <f t="shared" si="31"/>
        <v>1400</v>
      </c>
      <c r="J111" s="407">
        <f t="shared" si="6"/>
        <v>1470</v>
      </c>
      <c r="K111" s="406"/>
      <c r="L111" s="407"/>
      <c r="O111" s="380">
        <v>1400</v>
      </c>
      <c r="Q111" s="382"/>
      <c r="R111" s="382"/>
      <c r="S111" s="381"/>
      <c r="T111" s="382"/>
      <c r="U111" s="382"/>
    </row>
    <row r="112" spans="1:21" s="380" customFormat="1" ht="39" x14ac:dyDescent="0.25">
      <c r="A112" s="403">
        <v>95</v>
      </c>
      <c r="B112" s="373" t="s">
        <v>65</v>
      </c>
      <c r="C112" s="374" t="s">
        <v>63</v>
      </c>
      <c r="D112" s="383" t="s">
        <v>66</v>
      </c>
      <c r="E112" s="393">
        <v>3</v>
      </c>
      <c r="F112" s="418">
        <v>0.02</v>
      </c>
      <c r="G112" s="325">
        <f t="shared" si="19"/>
        <v>710</v>
      </c>
      <c r="H112" s="407">
        <f t="shared" si="20"/>
        <v>750</v>
      </c>
      <c r="I112" s="406">
        <f t="shared" si="31"/>
        <v>710</v>
      </c>
      <c r="J112" s="407">
        <f t="shared" si="6"/>
        <v>750</v>
      </c>
      <c r="K112" s="406"/>
      <c r="L112" s="407"/>
      <c r="O112" s="380">
        <v>710</v>
      </c>
      <c r="Q112" s="382"/>
      <c r="R112" s="382"/>
      <c r="S112" s="381"/>
      <c r="T112" s="382"/>
      <c r="U112" s="382"/>
    </row>
    <row r="113" spans="1:21" s="380" customFormat="1" ht="39" x14ac:dyDescent="0.25">
      <c r="A113" s="403">
        <v>96</v>
      </c>
      <c r="B113" s="373" t="s">
        <v>67</v>
      </c>
      <c r="C113" s="374" t="s">
        <v>68</v>
      </c>
      <c r="D113" s="383" t="s">
        <v>69</v>
      </c>
      <c r="E113" s="393">
        <v>16</v>
      </c>
      <c r="F113" s="418">
        <v>0.04</v>
      </c>
      <c r="G113" s="325">
        <f t="shared" si="19"/>
        <v>3950</v>
      </c>
      <c r="H113" s="407">
        <f t="shared" si="20"/>
        <v>4150</v>
      </c>
      <c r="I113" s="406">
        <f t="shared" si="31"/>
        <v>3950</v>
      </c>
      <c r="J113" s="407">
        <f t="shared" si="6"/>
        <v>4150</v>
      </c>
      <c r="K113" s="406"/>
      <c r="L113" s="407"/>
      <c r="O113" s="380">
        <v>3950</v>
      </c>
      <c r="Q113" s="382"/>
      <c r="R113" s="382"/>
      <c r="S113" s="381"/>
      <c r="T113" s="382"/>
      <c r="U113" s="382"/>
    </row>
    <row r="114" spans="1:21" s="380" customFormat="1" ht="39" x14ac:dyDescent="0.25">
      <c r="A114" s="403">
        <v>97</v>
      </c>
      <c r="B114" s="385" t="s">
        <v>154</v>
      </c>
      <c r="C114" s="374" t="s">
        <v>58</v>
      </c>
      <c r="D114" s="392" t="s">
        <v>147</v>
      </c>
      <c r="E114" s="376"/>
      <c r="F114" s="421"/>
      <c r="G114" s="325">
        <f t="shared" si="19"/>
        <v>960</v>
      </c>
      <c r="H114" s="407">
        <f t="shared" si="20"/>
        <v>1010</v>
      </c>
      <c r="I114" s="406">
        <f t="shared" si="31"/>
        <v>960</v>
      </c>
      <c r="J114" s="407">
        <f t="shared" si="6"/>
        <v>1010</v>
      </c>
      <c r="K114" s="406"/>
      <c r="L114" s="407"/>
      <c r="O114" s="380">
        <v>960</v>
      </c>
      <c r="Q114" s="382"/>
      <c r="R114" s="382"/>
      <c r="S114" s="381"/>
      <c r="T114" s="382"/>
      <c r="U114" s="382"/>
    </row>
    <row r="115" spans="1:21" s="380" customFormat="1" ht="29.25" x14ac:dyDescent="0.25">
      <c r="A115" s="403">
        <v>98</v>
      </c>
      <c r="B115" s="385" t="s">
        <v>121</v>
      </c>
      <c r="C115" s="388" t="s">
        <v>123</v>
      </c>
      <c r="D115" s="392" t="s">
        <v>137</v>
      </c>
      <c r="E115" s="376"/>
      <c r="F115" s="421"/>
      <c r="G115" s="325">
        <f t="shared" si="19"/>
        <v>4320</v>
      </c>
      <c r="H115" s="407">
        <f t="shared" si="20"/>
        <v>4540</v>
      </c>
      <c r="I115" s="406">
        <f t="shared" si="31"/>
        <v>4320</v>
      </c>
      <c r="J115" s="407">
        <f t="shared" si="6"/>
        <v>4540</v>
      </c>
      <c r="K115" s="406"/>
      <c r="L115" s="407"/>
      <c r="O115" s="380">
        <v>4320</v>
      </c>
      <c r="Q115" s="382"/>
      <c r="R115" s="382"/>
      <c r="S115" s="381"/>
      <c r="T115" s="382"/>
      <c r="U115" s="382"/>
    </row>
    <row r="116" spans="1:21" s="380" customFormat="1" ht="29.25" x14ac:dyDescent="0.25">
      <c r="A116" s="403">
        <v>99</v>
      </c>
      <c r="B116" s="385" t="s">
        <v>240</v>
      </c>
      <c r="C116" s="388" t="s">
        <v>123</v>
      </c>
      <c r="D116" s="392" t="s">
        <v>242</v>
      </c>
      <c r="E116" s="376"/>
      <c r="F116" s="418"/>
      <c r="G116" s="325">
        <f t="shared" si="19"/>
        <v>4520</v>
      </c>
      <c r="H116" s="407">
        <f t="shared" si="20"/>
        <v>4750</v>
      </c>
      <c r="I116" s="406">
        <f t="shared" si="31"/>
        <v>4520</v>
      </c>
      <c r="J116" s="407">
        <f t="shared" si="6"/>
        <v>4750</v>
      </c>
      <c r="K116" s="406"/>
      <c r="L116" s="407"/>
      <c r="O116" s="380">
        <v>4520</v>
      </c>
      <c r="Q116" s="382"/>
      <c r="R116" s="382"/>
      <c r="S116" s="381"/>
      <c r="T116" s="382"/>
      <c r="U116" s="382"/>
    </row>
    <row r="117" spans="1:21" s="380" customFormat="1" ht="29.25" x14ac:dyDescent="0.25">
      <c r="A117" s="403">
        <v>100</v>
      </c>
      <c r="B117" s="385" t="s">
        <v>241</v>
      </c>
      <c r="C117" s="388" t="s">
        <v>123</v>
      </c>
      <c r="D117" s="392" t="s">
        <v>243</v>
      </c>
      <c r="E117" s="376"/>
      <c r="F117" s="418"/>
      <c r="G117" s="325">
        <f t="shared" si="19"/>
        <v>4900</v>
      </c>
      <c r="H117" s="407">
        <f t="shared" si="20"/>
        <v>5150</v>
      </c>
      <c r="I117" s="406">
        <f t="shared" si="31"/>
        <v>4900</v>
      </c>
      <c r="J117" s="407">
        <f t="shared" si="6"/>
        <v>5150</v>
      </c>
      <c r="K117" s="406"/>
      <c r="L117" s="407"/>
      <c r="O117" s="380">
        <v>4900</v>
      </c>
      <c r="Q117" s="382"/>
      <c r="R117" s="382"/>
      <c r="S117" s="381"/>
      <c r="T117" s="382"/>
      <c r="U117" s="382"/>
    </row>
    <row r="118" spans="1:21" s="380" customFormat="1" ht="39" x14ac:dyDescent="0.25">
      <c r="A118" s="403">
        <v>101</v>
      </c>
      <c r="B118" s="385" t="s">
        <v>290</v>
      </c>
      <c r="C118" s="388" t="s">
        <v>245</v>
      </c>
      <c r="D118" s="392" t="s">
        <v>244</v>
      </c>
      <c r="E118" s="376"/>
      <c r="F118" s="418"/>
      <c r="G118" s="325">
        <f t="shared" si="19"/>
        <v>590</v>
      </c>
      <c r="H118" s="407">
        <f t="shared" si="20"/>
        <v>620</v>
      </c>
      <c r="I118" s="406">
        <f t="shared" si="31"/>
        <v>590</v>
      </c>
      <c r="J118" s="407">
        <f t="shared" si="6"/>
        <v>620</v>
      </c>
      <c r="K118" s="406"/>
      <c r="L118" s="407"/>
      <c r="O118" s="380">
        <v>590</v>
      </c>
      <c r="Q118" s="382"/>
      <c r="R118" s="382"/>
      <c r="S118" s="381"/>
      <c r="T118" s="382"/>
      <c r="U118" s="382"/>
    </row>
    <row r="119" spans="1:21" s="380" customFormat="1" ht="19.5" x14ac:dyDescent="0.25">
      <c r="A119" s="403">
        <v>102</v>
      </c>
      <c r="B119" s="373" t="s">
        <v>70</v>
      </c>
      <c r="C119" s="374" t="s">
        <v>71</v>
      </c>
      <c r="D119" s="383" t="s">
        <v>72</v>
      </c>
      <c r="E119" s="393">
        <v>4</v>
      </c>
      <c r="F119" s="418">
        <v>0.01</v>
      </c>
      <c r="G119" s="325">
        <f t="shared" si="19"/>
        <v>1300</v>
      </c>
      <c r="H119" s="407">
        <f t="shared" si="20"/>
        <v>1360</v>
      </c>
      <c r="I119" s="406">
        <f t="shared" si="31"/>
        <v>830</v>
      </c>
      <c r="J119" s="407">
        <f t="shared" si="6"/>
        <v>870</v>
      </c>
      <c r="K119" s="406">
        <f>'Чарли в пленке Милания'!K121</f>
        <v>470</v>
      </c>
      <c r="L119" s="407">
        <f>'Чарли в пленке Милания'!L121</f>
        <v>490</v>
      </c>
      <c r="O119" s="380">
        <v>830</v>
      </c>
      <c r="Q119" s="382"/>
      <c r="R119" s="382"/>
      <c r="S119" s="381"/>
      <c r="T119" s="382"/>
      <c r="U119" s="382"/>
    </row>
    <row r="120" spans="1:21" s="380" customFormat="1" ht="20.25" thickBot="1" x14ac:dyDescent="0.3">
      <c r="A120" s="403">
        <v>103</v>
      </c>
      <c r="B120" s="373" t="s">
        <v>73</v>
      </c>
      <c r="C120" s="374" t="s">
        <v>71</v>
      </c>
      <c r="D120" s="383" t="s">
        <v>74</v>
      </c>
      <c r="E120" s="393">
        <v>4</v>
      </c>
      <c r="F120" s="421">
        <v>0.01</v>
      </c>
      <c r="G120" s="327">
        <f t="shared" si="19"/>
        <v>1410</v>
      </c>
      <c r="H120" s="423">
        <f t="shared" si="20"/>
        <v>1480</v>
      </c>
      <c r="I120" s="422">
        <f t="shared" si="31"/>
        <v>1410</v>
      </c>
      <c r="J120" s="423">
        <f t="shared" si="6"/>
        <v>1480</v>
      </c>
      <c r="K120" s="422"/>
      <c r="L120" s="423"/>
      <c r="O120" s="380">
        <v>1410</v>
      </c>
      <c r="Q120" s="382"/>
      <c r="R120" s="382"/>
      <c r="S120" s="381"/>
      <c r="T120" s="382"/>
      <c r="U120" s="382"/>
    </row>
  </sheetData>
  <mergeCells count="5">
    <mergeCell ref="B9:C9"/>
    <mergeCell ref="B11:C11"/>
    <mergeCell ref="G16:H16"/>
    <mergeCell ref="I16:J16"/>
    <mergeCell ref="K16:L16"/>
  </mergeCells>
  <pageMargins left="0.7" right="0.7" top="0.75" bottom="0.75" header="0.3" footer="0.3"/>
  <pageSetup scale="61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30433-567C-4FF9-9BD2-4E73E6FCE08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R118"/>
  <sheetViews>
    <sheetView zoomScaleNormal="100" workbookViewId="0">
      <selection activeCell="H112" sqref="H112"/>
    </sheetView>
  </sheetViews>
  <sheetFormatPr defaultRowHeight="15" x14ac:dyDescent="0.25"/>
  <cols>
    <col min="1" max="1" width="3.42578125" style="119" customWidth="1"/>
    <col min="2" max="2" width="18.5703125" style="126" customWidth="1"/>
    <col min="3" max="3" width="16.5703125" style="49" customWidth="1"/>
    <col min="4" max="4" width="10.85546875" style="2" customWidth="1"/>
    <col min="5" max="5" width="5.42578125" customWidth="1"/>
    <col min="6" max="6" width="5.42578125" style="16" customWidth="1"/>
    <col min="7" max="8" width="9.140625" style="26" customWidth="1"/>
    <col min="9" max="9" width="24.28515625" customWidth="1"/>
    <col min="11" max="11" width="9.85546875" style="26" hidden="1" customWidth="1"/>
    <col min="13" max="15" width="9.140625" style="352"/>
  </cols>
  <sheetData>
    <row r="1" spans="1:13" x14ac:dyDescent="0.25">
      <c r="A1" s="7"/>
      <c r="B1" s="192"/>
      <c r="D1" s="9"/>
    </row>
    <row r="2" spans="1:13" x14ac:dyDescent="0.25">
      <c r="A2" s="11"/>
      <c r="B2" s="193"/>
      <c r="D2" s="5"/>
    </row>
    <row r="3" spans="1:13" x14ac:dyDescent="0.25">
      <c r="A3" s="11"/>
      <c r="B3" s="193"/>
      <c r="D3" s="3"/>
    </row>
    <row r="4" spans="1:13" ht="28.5" customHeight="1" x14ac:dyDescent="0.25">
      <c r="A4" s="475" t="s">
        <v>276</v>
      </c>
      <c r="B4" s="475"/>
      <c r="C4" s="475"/>
      <c r="D4" s="475"/>
      <c r="E4" s="475"/>
      <c r="F4" s="475"/>
      <c r="G4" s="475"/>
      <c r="H4" s="259"/>
    </row>
    <row r="5" spans="1:13" x14ac:dyDescent="0.25">
      <c r="A5" s="13"/>
      <c r="B5" s="194" t="s">
        <v>384</v>
      </c>
      <c r="C5" s="180"/>
      <c r="D5" s="181"/>
      <c r="J5" s="190"/>
    </row>
    <row r="6" spans="1:13" ht="16.5" x14ac:dyDescent="0.25">
      <c r="A6" s="225" t="s">
        <v>0</v>
      </c>
      <c r="B6" s="226" t="s">
        <v>3</v>
      </c>
      <c r="C6" s="227" t="s">
        <v>2</v>
      </c>
      <c r="D6" s="228" t="s">
        <v>9</v>
      </c>
      <c r="E6" s="229" t="s">
        <v>1</v>
      </c>
      <c r="F6" s="229" t="s">
        <v>102</v>
      </c>
      <c r="G6" s="230" t="s">
        <v>348</v>
      </c>
      <c r="H6" s="230" t="s">
        <v>382</v>
      </c>
      <c r="J6" s="51"/>
      <c r="K6" s="230" t="s">
        <v>346</v>
      </c>
    </row>
    <row r="7" spans="1:13" ht="15" customHeight="1" x14ac:dyDescent="0.25">
      <c r="A7" s="120">
        <v>1</v>
      </c>
      <c r="B7" s="106" t="s">
        <v>178</v>
      </c>
      <c r="C7" s="191" t="s">
        <v>184</v>
      </c>
      <c r="D7" s="55" t="s">
        <v>185</v>
      </c>
      <c r="E7" s="54"/>
      <c r="F7" s="111"/>
      <c r="G7" s="118">
        <f t="shared" ref="G7:G30" si="0">ROUND(K7*(1+ОбщаяНаценка/100),-1)</f>
        <v>1370</v>
      </c>
      <c r="H7" s="118">
        <f>ROUND(G7*1.05,-1)</f>
        <v>1440</v>
      </c>
      <c r="J7" s="51"/>
      <c r="K7" s="349">
        <v>1370</v>
      </c>
      <c r="M7" s="258"/>
    </row>
    <row r="8" spans="1:13" ht="15" customHeight="1" x14ac:dyDescent="0.25">
      <c r="A8" s="120">
        <v>2</v>
      </c>
      <c r="B8" s="233" t="s">
        <v>328</v>
      </c>
      <c r="C8" s="241" t="s">
        <v>184</v>
      </c>
      <c r="D8" s="242" t="s">
        <v>329</v>
      </c>
      <c r="E8" s="243"/>
      <c r="F8" s="244"/>
      <c r="G8" s="118">
        <f t="shared" si="0"/>
        <v>1400</v>
      </c>
      <c r="H8" s="118">
        <f t="shared" ref="H8:H71" si="1">ROUND(G8*1.05,-1)</f>
        <v>1470</v>
      </c>
      <c r="J8" s="51"/>
      <c r="K8" s="349">
        <v>1400</v>
      </c>
      <c r="M8" s="258"/>
    </row>
    <row r="9" spans="1:13" ht="17.25" customHeight="1" x14ac:dyDescent="0.25">
      <c r="A9" s="120">
        <v>3</v>
      </c>
      <c r="B9" s="233" t="s">
        <v>179</v>
      </c>
      <c r="C9" s="241" t="s">
        <v>184</v>
      </c>
      <c r="D9" s="242" t="s">
        <v>186</v>
      </c>
      <c r="E9" s="243"/>
      <c r="F9" s="244"/>
      <c r="G9" s="118">
        <f t="shared" si="0"/>
        <v>1470</v>
      </c>
      <c r="H9" s="118">
        <f t="shared" si="1"/>
        <v>1540</v>
      </c>
      <c r="K9" s="349">
        <v>1470</v>
      </c>
      <c r="M9" s="258"/>
    </row>
    <row r="10" spans="1:13" ht="13.5" customHeight="1" x14ac:dyDescent="0.25">
      <c r="A10" s="120">
        <v>4</v>
      </c>
      <c r="B10" s="233" t="s">
        <v>180</v>
      </c>
      <c r="C10" s="241" t="s">
        <v>184</v>
      </c>
      <c r="D10" s="242" t="s">
        <v>187</v>
      </c>
      <c r="E10" s="243"/>
      <c r="F10" s="244"/>
      <c r="G10" s="118">
        <f t="shared" si="0"/>
        <v>1530</v>
      </c>
      <c r="H10" s="118">
        <f t="shared" si="1"/>
        <v>1610</v>
      </c>
      <c r="J10" s="147"/>
      <c r="K10" s="349">
        <v>1530</v>
      </c>
      <c r="M10" s="258"/>
    </row>
    <row r="11" spans="1:13" ht="12.75" customHeight="1" x14ac:dyDescent="0.25">
      <c r="A11" s="120">
        <v>5</v>
      </c>
      <c r="B11" s="233" t="s">
        <v>181</v>
      </c>
      <c r="C11" s="241" t="s">
        <v>184</v>
      </c>
      <c r="D11" s="242" t="s">
        <v>188</v>
      </c>
      <c r="E11" s="243"/>
      <c r="F11" s="244"/>
      <c r="G11" s="118">
        <f t="shared" si="0"/>
        <v>1580</v>
      </c>
      <c r="H11" s="118">
        <f t="shared" si="1"/>
        <v>1660</v>
      </c>
      <c r="K11" s="349">
        <v>1580</v>
      </c>
      <c r="M11" s="258"/>
    </row>
    <row r="12" spans="1:13" ht="15" customHeight="1" x14ac:dyDescent="0.25">
      <c r="A12" s="120">
        <v>6</v>
      </c>
      <c r="B12" s="233" t="s">
        <v>182</v>
      </c>
      <c r="C12" s="241" t="s">
        <v>184</v>
      </c>
      <c r="D12" s="242" t="s">
        <v>189</v>
      </c>
      <c r="E12" s="243"/>
      <c r="F12" s="244"/>
      <c r="G12" s="118">
        <f t="shared" si="0"/>
        <v>1610</v>
      </c>
      <c r="H12" s="118">
        <f t="shared" si="1"/>
        <v>1690</v>
      </c>
      <c r="K12" s="349">
        <v>1610</v>
      </c>
      <c r="M12" s="258"/>
    </row>
    <row r="13" spans="1:13" ht="12.75" customHeight="1" x14ac:dyDescent="0.25">
      <c r="A13" s="120">
        <v>7</v>
      </c>
      <c r="B13" s="233" t="s">
        <v>183</v>
      </c>
      <c r="C13" s="241" t="s">
        <v>184</v>
      </c>
      <c r="D13" s="242" t="s">
        <v>190</v>
      </c>
      <c r="E13" s="243"/>
      <c r="F13" s="244"/>
      <c r="G13" s="118">
        <f t="shared" si="0"/>
        <v>660</v>
      </c>
      <c r="H13" s="118">
        <f t="shared" si="1"/>
        <v>690</v>
      </c>
      <c r="K13" s="349">
        <v>660</v>
      </c>
      <c r="M13" s="258"/>
    </row>
    <row r="14" spans="1:13" ht="12.75" customHeight="1" x14ac:dyDescent="0.25">
      <c r="A14" s="120">
        <v>8</v>
      </c>
      <c r="B14" s="233" t="s">
        <v>330</v>
      </c>
      <c r="C14" s="241" t="s">
        <v>184</v>
      </c>
      <c r="D14" s="245" t="s">
        <v>331</v>
      </c>
      <c r="E14" s="243"/>
      <c r="F14" s="244"/>
      <c r="G14" s="118">
        <f t="shared" si="0"/>
        <v>2240</v>
      </c>
      <c r="H14" s="118">
        <f t="shared" si="1"/>
        <v>2350</v>
      </c>
      <c r="K14" s="349">
        <v>2240</v>
      </c>
      <c r="M14" s="258"/>
    </row>
    <row r="15" spans="1:13" ht="15.75" customHeight="1" x14ac:dyDescent="0.25">
      <c r="A15" s="120">
        <v>9</v>
      </c>
      <c r="B15" s="236" t="s">
        <v>113</v>
      </c>
      <c r="C15" s="143" t="s">
        <v>249</v>
      </c>
      <c r="D15" s="246" t="s">
        <v>148</v>
      </c>
      <c r="E15" s="171">
        <v>11</v>
      </c>
      <c r="F15" s="215">
        <v>0.04</v>
      </c>
      <c r="G15" s="118">
        <f t="shared" si="0"/>
        <v>620</v>
      </c>
      <c r="H15" s="118">
        <f t="shared" si="1"/>
        <v>650</v>
      </c>
      <c r="K15" s="349">
        <v>620</v>
      </c>
      <c r="M15" s="258"/>
    </row>
    <row r="16" spans="1:13" ht="17.25" customHeight="1" x14ac:dyDescent="0.25">
      <c r="A16" s="120">
        <v>10</v>
      </c>
      <c r="B16" s="109" t="s">
        <v>192</v>
      </c>
      <c r="C16" s="65" t="s">
        <v>10</v>
      </c>
      <c r="D16" s="56" t="s">
        <v>11</v>
      </c>
      <c r="E16" s="75">
        <v>8</v>
      </c>
      <c r="F16" s="213">
        <v>0.02</v>
      </c>
      <c r="G16" s="118">
        <f t="shared" si="0"/>
        <v>940</v>
      </c>
      <c r="H16" s="118">
        <f t="shared" si="1"/>
        <v>990</v>
      </c>
      <c r="K16" s="349">
        <v>940</v>
      </c>
      <c r="M16" s="258"/>
    </row>
    <row r="17" spans="1:18" ht="15.75" customHeight="1" x14ac:dyDescent="0.25">
      <c r="A17" s="120">
        <v>11</v>
      </c>
      <c r="B17" s="123" t="s">
        <v>196</v>
      </c>
      <c r="C17" s="66" t="s">
        <v>217</v>
      </c>
      <c r="D17" s="29" t="s">
        <v>173</v>
      </c>
      <c r="E17" s="74"/>
      <c r="F17" s="212"/>
      <c r="G17" s="118">
        <f t="shared" si="0"/>
        <v>1140</v>
      </c>
      <c r="H17" s="118">
        <f t="shared" si="1"/>
        <v>1200</v>
      </c>
      <c r="K17" s="349">
        <v>1140</v>
      </c>
      <c r="M17" s="258"/>
    </row>
    <row r="18" spans="1:18" ht="17.25" customHeight="1" x14ac:dyDescent="0.25">
      <c r="A18" s="120">
        <v>12</v>
      </c>
      <c r="B18" s="109" t="s">
        <v>197</v>
      </c>
      <c r="C18" s="67" t="s">
        <v>217</v>
      </c>
      <c r="D18" s="37" t="s">
        <v>13</v>
      </c>
      <c r="E18" s="75">
        <v>8</v>
      </c>
      <c r="F18" s="213">
        <v>0.02</v>
      </c>
      <c r="G18" s="118">
        <f t="shared" si="0"/>
        <v>1050</v>
      </c>
      <c r="H18" s="118">
        <f t="shared" si="1"/>
        <v>1100</v>
      </c>
      <c r="K18" s="349">
        <v>1050</v>
      </c>
      <c r="M18" s="258"/>
    </row>
    <row r="19" spans="1:18" x14ac:dyDescent="0.25">
      <c r="A19" s="120">
        <v>13</v>
      </c>
      <c r="B19" s="122" t="s">
        <v>198</v>
      </c>
      <c r="C19" s="66" t="s">
        <v>217</v>
      </c>
      <c r="D19" s="29" t="s">
        <v>127</v>
      </c>
      <c r="E19" s="74"/>
      <c r="F19" s="212"/>
      <c r="G19" s="118">
        <f t="shared" si="0"/>
        <v>1280</v>
      </c>
      <c r="H19" s="118">
        <f t="shared" si="1"/>
        <v>1340</v>
      </c>
      <c r="K19" s="349">
        <v>1280</v>
      </c>
      <c r="M19" s="258"/>
    </row>
    <row r="20" spans="1:18" ht="19.5" x14ac:dyDescent="0.25">
      <c r="A20" s="120">
        <v>14</v>
      </c>
      <c r="B20" s="107" t="s">
        <v>195</v>
      </c>
      <c r="C20" s="68" t="s">
        <v>345</v>
      </c>
      <c r="D20" s="38" t="s">
        <v>20</v>
      </c>
      <c r="E20" s="75">
        <v>7</v>
      </c>
      <c r="F20" s="213">
        <v>0.02</v>
      </c>
      <c r="G20" s="118">
        <f t="shared" si="0"/>
        <v>890</v>
      </c>
      <c r="H20" s="118">
        <f t="shared" si="1"/>
        <v>930</v>
      </c>
      <c r="K20" s="349">
        <v>890</v>
      </c>
      <c r="M20" s="258"/>
    </row>
    <row r="21" spans="1:18" x14ac:dyDescent="0.25">
      <c r="A21" s="120">
        <v>15</v>
      </c>
      <c r="B21" s="174" t="s">
        <v>262</v>
      </c>
      <c r="C21" s="191" t="s">
        <v>263</v>
      </c>
      <c r="D21" s="37" t="s">
        <v>264</v>
      </c>
      <c r="E21" s="75"/>
      <c r="F21" s="213"/>
      <c r="G21" s="118">
        <f t="shared" si="0"/>
        <v>1120</v>
      </c>
      <c r="H21" s="118">
        <f t="shared" si="1"/>
        <v>1180</v>
      </c>
      <c r="K21" s="349">
        <v>1120</v>
      </c>
      <c r="M21" s="258"/>
    </row>
    <row r="22" spans="1:18" x14ac:dyDescent="0.25">
      <c r="A22" s="120">
        <v>16</v>
      </c>
      <c r="B22" s="174" t="s">
        <v>265</v>
      </c>
      <c r="C22" s="191" t="s">
        <v>263</v>
      </c>
      <c r="D22" s="37" t="s">
        <v>266</v>
      </c>
      <c r="E22" s="75"/>
      <c r="F22" s="213"/>
      <c r="G22" s="118">
        <f t="shared" si="0"/>
        <v>1320</v>
      </c>
      <c r="H22" s="118">
        <f t="shared" si="1"/>
        <v>1390</v>
      </c>
      <c r="K22" s="349">
        <v>1320</v>
      </c>
      <c r="M22" s="258"/>
    </row>
    <row r="23" spans="1:18" x14ac:dyDescent="0.25">
      <c r="A23" s="120">
        <v>17</v>
      </c>
      <c r="B23" s="109" t="s">
        <v>199</v>
      </c>
      <c r="C23" s="67" t="s">
        <v>217</v>
      </c>
      <c r="D23" s="37" t="s">
        <v>14</v>
      </c>
      <c r="E23" s="75">
        <v>4</v>
      </c>
      <c r="F23" s="213">
        <v>0.01</v>
      </c>
      <c r="G23" s="118">
        <f t="shared" si="0"/>
        <v>1160</v>
      </c>
      <c r="H23" s="118">
        <f t="shared" si="1"/>
        <v>1220</v>
      </c>
      <c r="K23" s="349">
        <v>1160</v>
      </c>
      <c r="M23" s="258"/>
    </row>
    <row r="24" spans="1:18" x14ac:dyDescent="0.25">
      <c r="A24" s="120">
        <v>18</v>
      </c>
      <c r="B24" s="122" t="s">
        <v>200</v>
      </c>
      <c r="C24" s="66" t="s">
        <v>217</v>
      </c>
      <c r="D24" s="29" t="s">
        <v>128</v>
      </c>
      <c r="E24" s="74"/>
      <c r="F24" s="212"/>
      <c r="G24" s="118">
        <f t="shared" si="0"/>
        <v>1430</v>
      </c>
      <c r="H24" s="118">
        <f t="shared" si="1"/>
        <v>1500</v>
      </c>
      <c r="K24" s="349">
        <v>1430</v>
      </c>
      <c r="M24" s="258"/>
    </row>
    <row r="25" spans="1:18" x14ac:dyDescent="0.25">
      <c r="A25" s="120">
        <v>19</v>
      </c>
      <c r="B25" s="109" t="s">
        <v>201</v>
      </c>
      <c r="C25" s="69" t="s">
        <v>218</v>
      </c>
      <c r="D25" s="38" t="s">
        <v>15</v>
      </c>
      <c r="E25" s="75">
        <v>10</v>
      </c>
      <c r="F25" s="213">
        <v>0.03</v>
      </c>
      <c r="G25" s="118">
        <f t="shared" si="0"/>
        <v>1220</v>
      </c>
      <c r="H25" s="118">
        <f t="shared" si="1"/>
        <v>1280</v>
      </c>
      <c r="K25" s="349">
        <v>1220</v>
      </c>
      <c r="M25" s="258"/>
    </row>
    <row r="26" spans="1:18" ht="15.75" customHeight="1" x14ac:dyDescent="0.25">
      <c r="A26" s="120">
        <v>20</v>
      </c>
      <c r="B26" s="104" t="s">
        <v>202</v>
      </c>
      <c r="C26" s="66" t="s">
        <v>217</v>
      </c>
      <c r="D26" s="28" t="s">
        <v>174</v>
      </c>
      <c r="E26" s="74"/>
      <c r="F26" s="212"/>
      <c r="G26" s="118">
        <f t="shared" si="0"/>
        <v>1490</v>
      </c>
      <c r="H26" s="118">
        <f t="shared" si="1"/>
        <v>1560</v>
      </c>
      <c r="K26" s="349">
        <v>1490</v>
      </c>
      <c r="M26" s="258"/>
    </row>
    <row r="27" spans="1:18" x14ac:dyDescent="0.25">
      <c r="A27" s="120">
        <v>21</v>
      </c>
      <c r="B27" s="109" t="s">
        <v>203</v>
      </c>
      <c r="C27" s="69" t="s">
        <v>218</v>
      </c>
      <c r="D27" s="38" t="s">
        <v>16</v>
      </c>
      <c r="E27" s="75">
        <v>11</v>
      </c>
      <c r="F27" s="213">
        <v>0.03</v>
      </c>
      <c r="G27" s="118">
        <f t="shared" si="0"/>
        <v>1280</v>
      </c>
      <c r="H27" s="118">
        <f t="shared" si="1"/>
        <v>1340</v>
      </c>
      <c r="K27" s="349">
        <v>1280</v>
      </c>
      <c r="M27" s="258"/>
    </row>
    <row r="28" spans="1:18" x14ac:dyDescent="0.25">
      <c r="A28" s="120">
        <v>22</v>
      </c>
      <c r="B28" s="122" t="s">
        <v>204</v>
      </c>
      <c r="C28" s="66" t="s">
        <v>217</v>
      </c>
      <c r="D28" s="29" t="s">
        <v>129</v>
      </c>
      <c r="E28" s="74"/>
      <c r="F28" s="212"/>
      <c r="G28" s="118">
        <f t="shared" si="0"/>
        <v>1570</v>
      </c>
      <c r="H28" s="118">
        <f t="shared" si="1"/>
        <v>1650</v>
      </c>
      <c r="K28" s="349">
        <v>1570</v>
      </c>
      <c r="M28" s="258"/>
    </row>
    <row r="29" spans="1:18" ht="19.5" x14ac:dyDescent="0.25">
      <c r="A29" s="120">
        <v>23</v>
      </c>
      <c r="B29" s="107" t="s">
        <v>205</v>
      </c>
      <c r="C29" s="68" t="s">
        <v>222</v>
      </c>
      <c r="D29" s="38" t="s">
        <v>21</v>
      </c>
      <c r="E29" s="75">
        <v>7</v>
      </c>
      <c r="F29" s="213">
        <v>0.02</v>
      </c>
      <c r="G29" s="118">
        <f t="shared" si="0"/>
        <v>1220</v>
      </c>
      <c r="H29" s="118">
        <f t="shared" si="1"/>
        <v>1280</v>
      </c>
      <c r="K29" s="349">
        <v>1220</v>
      </c>
      <c r="M29" s="258"/>
    </row>
    <row r="30" spans="1:18" x14ac:dyDescent="0.25">
      <c r="A30" s="471">
        <v>24</v>
      </c>
      <c r="B30" s="473" t="s">
        <v>294</v>
      </c>
      <c r="C30" s="476" t="s">
        <v>222</v>
      </c>
      <c r="D30" s="478" t="s">
        <v>21</v>
      </c>
      <c r="E30" s="480">
        <v>7</v>
      </c>
      <c r="F30" s="502">
        <v>0.02</v>
      </c>
      <c r="G30" s="468">
        <f t="shared" si="0"/>
        <v>1270</v>
      </c>
      <c r="H30" s="468">
        <f t="shared" si="1"/>
        <v>1330</v>
      </c>
      <c r="I30" s="500" t="s">
        <v>298</v>
      </c>
      <c r="K30" s="349">
        <v>1270</v>
      </c>
      <c r="M30" s="465"/>
      <c r="R30" s="466"/>
    </row>
    <row r="31" spans="1:18" ht="18" customHeight="1" x14ac:dyDescent="0.25">
      <c r="A31" s="472"/>
      <c r="B31" s="474"/>
      <c r="C31" s="477"/>
      <c r="D31" s="479"/>
      <c r="E31" s="481"/>
      <c r="F31" s="503"/>
      <c r="G31" s="470"/>
      <c r="H31" s="470">
        <f t="shared" si="1"/>
        <v>0</v>
      </c>
      <c r="I31" s="501"/>
      <c r="K31" s="349">
        <v>0</v>
      </c>
      <c r="M31" s="465"/>
      <c r="R31" s="467"/>
    </row>
    <row r="32" spans="1:18" ht="19.5" x14ac:dyDescent="0.25">
      <c r="A32" s="195">
        <v>25</v>
      </c>
      <c r="B32" s="107" t="s">
        <v>233</v>
      </c>
      <c r="C32" s="170" t="s">
        <v>222</v>
      </c>
      <c r="D32" s="108" t="s">
        <v>247</v>
      </c>
      <c r="E32" s="176">
        <v>7</v>
      </c>
      <c r="F32" s="214">
        <v>0.02</v>
      </c>
      <c r="G32" s="118">
        <f>ROUND(K32*(1+ОбщаяНаценка/100),-1)</f>
        <v>1230</v>
      </c>
      <c r="H32" s="118">
        <f t="shared" si="1"/>
        <v>1290</v>
      </c>
      <c r="K32" s="349">
        <v>1230</v>
      </c>
      <c r="M32" s="258"/>
    </row>
    <row r="33" spans="1:13" x14ac:dyDescent="0.25">
      <c r="A33" s="471">
        <v>26</v>
      </c>
      <c r="B33" s="473" t="s">
        <v>295</v>
      </c>
      <c r="C33" s="497" t="s">
        <v>222</v>
      </c>
      <c r="D33" s="498" t="s">
        <v>247</v>
      </c>
      <c r="E33" s="499">
        <v>7</v>
      </c>
      <c r="F33" s="504">
        <v>0.02</v>
      </c>
      <c r="G33" s="468">
        <f>ROUND(K33*(1+ОбщаяНаценка/100),-1)</f>
        <v>1290</v>
      </c>
      <c r="H33" s="468">
        <f t="shared" si="1"/>
        <v>1350</v>
      </c>
      <c r="I33" s="500" t="s">
        <v>298</v>
      </c>
      <c r="K33" s="349">
        <v>1290</v>
      </c>
      <c r="M33" s="465"/>
    </row>
    <row r="34" spans="1:13" ht="19.5" customHeight="1" x14ac:dyDescent="0.25">
      <c r="A34" s="472"/>
      <c r="B34" s="474"/>
      <c r="C34" s="477"/>
      <c r="D34" s="479"/>
      <c r="E34" s="481"/>
      <c r="F34" s="503"/>
      <c r="G34" s="470"/>
      <c r="H34" s="470">
        <f t="shared" si="1"/>
        <v>0</v>
      </c>
      <c r="I34" s="501"/>
      <c r="K34" s="349">
        <v>0</v>
      </c>
      <c r="M34" s="465"/>
    </row>
    <row r="35" spans="1:13" ht="22.5" x14ac:dyDescent="0.25">
      <c r="A35" s="195">
        <v>27</v>
      </c>
      <c r="B35" s="106" t="s">
        <v>206</v>
      </c>
      <c r="C35" s="170" t="s">
        <v>219</v>
      </c>
      <c r="D35" s="38" t="s">
        <v>17</v>
      </c>
      <c r="E35" s="75">
        <v>11</v>
      </c>
      <c r="F35" s="213">
        <v>0.03</v>
      </c>
      <c r="G35" s="118">
        <f>ROUND(K35*(1+ОбщаяНаценка/100),-1)</f>
        <v>1450</v>
      </c>
      <c r="H35" s="118">
        <f t="shared" si="1"/>
        <v>1520</v>
      </c>
      <c r="K35" s="349">
        <v>1450</v>
      </c>
      <c r="M35" s="258"/>
    </row>
    <row r="36" spans="1:13" ht="19.5" x14ac:dyDescent="0.25">
      <c r="A36" s="195">
        <v>28</v>
      </c>
      <c r="B36" s="107" t="s">
        <v>209</v>
      </c>
      <c r="C36" s="68" t="s">
        <v>222</v>
      </c>
      <c r="D36" s="38" t="s">
        <v>22</v>
      </c>
      <c r="E36" s="75">
        <v>8</v>
      </c>
      <c r="F36" s="213">
        <v>0.02</v>
      </c>
      <c r="G36" s="118">
        <f>ROUND(K36*(1+ОбщаяНаценка/100),-1)</f>
        <v>1230</v>
      </c>
      <c r="H36" s="118">
        <f t="shared" si="1"/>
        <v>1290</v>
      </c>
      <c r="K36" s="349">
        <v>1230</v>
      </c>
      <c r="M36" s="258"/>
    </row>
    <row r="37" spans="1:13" x14ac:dyDescent="0.25">
      <c r="A37" s="471">
        <v>29</v>
      </c>
      <c r="B37" s="473" t="s">
        <v>296</v>
      </c>
      <c r="C37" s="476" t="s">
        <v>222</v>
      </c>
      <c r="D37" s="478" t="s">
        <v>22</v>
      </c>
      <c r="E37" s="480">
        <v>8</v>
      </c>
      <c r="F37" s="502">
        <v>0.02</v>
      </c>
      <c r="G37" s="468">
        <f>ROUND(K37*(1+ОбщаяНаценка/100),-1)</f>
        <v>1280</v>
      </c>
      <c r="H37" s="468">
        <f t="shared" si="1"/>
        <v>1340</v>
      </c>
      <c r="I37" s="500" t="s">
        <v>298</v>
      </c>
      <c r="K37" s="349">
        <v>1280</v>
      </c>
      <c r="M37" s="465"/>
    </row>
    <row r="38" spans="1:13" ht="19.5" customHeight="1" x14ac:dyDescent="0.25">
      <c r="A38" s="472"/>
      <c r="B38" s="474"/>
      <c r="C38" s="477"/>
      <c r="D38" s="479"/>
      <c r="E38" s="481"/>
      <c r="F38" s="503"/>
      <c r="G38" s="470"/>
      <c r="H38" s="470">
        <f t="shared" si="1"/>
        <v>0</v>
      </c>
      <c r="I38" s="501"/>
      <c r="K38" s="349">
        <v>0</v>
      </c>
      <c r="M38" s="465"/>
    </row>
    <row r="39" spans="1:13" x14ac:dyDescent="0.25">
      <c r="A39" s="196">
        <v>30</v>
      </c>
      <c r="B39" s="107" t="s">
        <v>210</v>
      </c>
      <c r="C39" s="68" t="s">
        <v>221</v>
      </c>
      <c r="D39" s="38" t="s">
        <v>19</v>
      </c>
      <c r="E39" s="75">
        <v>18</v>
      </c>
      <c r="F39" s="213">
        <v>0.04</v>
      </c>
      <c r="G39" s="118">
        <f>ROUND(K39*(1+ОбщаяНаценка/100),-1)</f>
        <v>2280</v>
      </c>
      <c r="H39" s="118">
        <f t="shared" si="1"/>
        <v>2390</v>
      </c>
      <c r="K39" s="349">
        <v>2280</v>
      </c>
      <c r="M39" s="258"/>
    </row>
    <row r="40" spans="1:13" ht="22.5" x14ac:dyDescent="0.25">
      <c r="A40" s="197">
        <v>31</v>
      </c>
      <c r="B40" s="104" t="s">
        <v>207</v>
      </c>
      <c r="C40" s="211" t="s">
        <v>217</v>
      </c>
      <c r="D40" s="29" t="s">
        <v>130</v>
      </c>
      <c r="E40" s="74"/>
      <c r="F40" s="212"/>
      <c r="G40" s="118">
        <f>ROUND(K40*(1+ОбщаяНаценка/100),-1)</f>
        <v>1790</v>
      </c>
      <c r="H40" s="118">
        <f t="shared" si="1"/>
        <v>1880</v>
      </c>
      <c r="K40" s="349">
        <v>1790</v>
      </c>
      <c r="M40" s="258"/>
    </row>
    <row r="41" spans="1:13" ht="19.5" x14ac:dyDescent="0.25">
      <c r="A41" s="196">
        <v>32</v>
      </c>
      <c r="B41" s="107" t="s">
        <v>234</v>
      </c>
      <c r="C41" s="170" t="s">
        <v>222</v>
      </c>
      <c r="D41" s="108" t="s">
        <v>246</v>
      </c>
      <c r="E41" s="176">
        <v>7</v>
      </c>
      <c r="F41" s="214">
        <v>0.02</v>
      </c>
      <c r="G41" s="118">
        <f>ROUND(K41*(1+ОбщаяНаценка/100),-1)</f>
        <v>1300</v>
      </c>
      <c r="H41" s="118">
        <f t="shared" si="1"/>
        <v>1370</v>
      </c>
      <c r="K41" s="349">
        <v>1300</v>
      </c>
      <c r="M41" s="258"/>
    </row>
    <row r="42" spans="1:13" x14ac:dyDescent="0.25">
      <c r="A42" s="471">
        <v>33</v>
      </c>
      <c r="B42" s="473" t="s">
        <v>297</v>
      </c>
      <c r="C42" s="497" t="s">
        <v>222</v>
      </c>
      <c r="D42" s="498" t="s">
        <v>246</v>
      </c>
      <c r="E42" s="499">
        <v>7</v>
      </c>
      <c r="F42" s="504">
        <v>0.02</v>
      </c>
      <c r="G42" s="468">
        <f>ROUND(K42*(1+ОбщаяНаценка/100),-1)</f>
        <v>1330</v>
      </c>
      <c r="H42" s="468">
        <f t="shared" si="1"/>
        <v>1400</v>
      </c>
      <c r="I42" s="500" t="s">
        <v>298</v>
      </c>
      <c r="K42" s="349">
        <v>1330</v>
      </c>
      <c r="M42" s="465"/>
    </row>
    <row r="43" spans="1:13" ht="20.25" customHeight="1" x14ac:dyDescent="0.25">
      <c r="A43" s="472"/>
      <c r="B43" s="474"/>
      <c r="C43" s="477"/>
      <c r="D43" s="479"/>
      <c r="E43" s="481"/>
      <c r="F43" s="503"/>
      <c r="G43" s="470"/>
      <c r="H43" s="470">
        <f t="shared" si="1"/>
        <v>0</v>
      </c>
      <c r="I43" s="501"/>
      <c r="K43" s="349">
        <v>0</v>
      </c>
      <c r="M43" s="465"/>
    </row>
    <row r="44" spans="1:13" x14ac:dyDescent="0.25">
      <c r="A44" s="197">
        <v>34</v>
      </c>
      <c r="B44" s="122" t="s">
        <v>208</v>
      </c>
      <c r="C44" s="170" t="s">
        <v>221</v>
      </c>
      <c r="D44" s="110" t="s">
        <v>169</v>
      </c>
      <c r="E44" s="171"/>
      <c r="F44" s="215"/>
      <c r="G44" s="118">
        <f t="shared" ref="G44:G75" si="2">ROUND(K44*(1+ОбщаяНаценка/100),-1)</f>
        <v>2840</v>
      </c>
      <c r="H44" s="118">
        <f t="shared" si="1"/>
        <v>2980</v>
      </c>
      <c r="K44" s="349">
        <v>2840</v>
      </c>
      <c r="M44" s="258"/>
    </row>
    <row r="45" spans="1:13" x14ac:dyDescent="0.25">
      <c r="A45" s="197">
        <v>35</v>
      </c>
      <c r="B45" s="122" t="s">
        <v>193</v>
      </c>
      <c r="C45" s="64" t="s">
        <v>107</v>
      </c>
      <c r="D45" s="38" t="s">
        <v>108</v>
      </c>
      <c r="E45" s="74">
        <v>11</v>
      </c>
      <c r="F45" s="212">
        <v>0.04</v>
      </c>
      <c r="G45" s="118">
        <f t="shared" si="2"/>
        <v>1560</v>
      </c>
      <c r="H45" s="118">
        <f t="shared" si="1"/>
        <v>1640</v>
      </c>
      <c r="K45" s="349">
        <v>1560</v>
      </c>
      <c r="M45" s="258"/>
    </row>
    <row r="46" spans="1:13" x14ac:dyDescent="0.25">
      <c r="A46" s="197">
        <v>36</v>
      </c>
      <c r="B46" s="237" t="s">
        <v>336</v>
      </c>
      <c r="C46" s="142" t="s">
        <v>107</v>
      </c>
      <c r="D46" s="108" t="s">
        <v>337</v>
      </c>
      <c r="E46" s="171"/>
      <c r="F46" s="215"/>
      <c r="G46" s="118">
        <f t="shared" si="2"/>
        <v>1790</v>
      </c>
      <c r="H46" s="118">
        <f t="shared" si="1"/>
        <v>1880</v>
      </c>
      <c r="K46" s="349">
        <v>1790</v>
      </c>
      <c r="M46" s="258"/>
    </row>
    <row r="47" spans="1:13" x14ac:dyDescent="0.25">
      <c r="A47" s="197">
        <v>37</v>
      </c>
      <c r="B47" s="237" t="s">
        <v>267</v>
      </c>
      <c r="C47" s="170" t="s">
        <v>221</v>
      </c>
      <c r="D47" s="108" t="s">
        <v>277</v>
      </c>
      <c r="E47" s="171"/>
      <c r="F47" s="215"/>
      <c r="G47" s="118">
        <f t="shared" si="2"/>
        <v>1680</v>
      </c>
      <c r="H47" s="118">
        <f t="shared" si="1"/>
        <v>1760</v>
      </c>
      <c r="K47" s="349">
        <v>1680</v>
      </c>
      <c r="M47" s="258"/>
    </row>
    <row r="48" spans="1:13" x14ac:dyDescent="0.25">
      <c r="A48" s="197">
        <v>38</v>
      </c>
      <c r="B48" s="237" t="s">
        <v>268</v>
      </c>
      <c r="C48" s="170" t="s">
        <v>221</v>
      </c>
      <c r="D48" s="108" t="s">
        <v>278</v>
      </c>
      <c r="E48" s="171"/>
      <c r="F48" s="215"/>
      <c r="G48" s="118">
        <f t="shared" si="2"/>
        <v>2130</v>
      </c>
      <c r="H48" s="118">
        <f t="shared" si="1"/>
        <v>2240</v>
      </c>
      <c r="K48" s="349">
        <v>2130</v>
      </c>
      <c r="M48" s="258"/>
    </row>
    <row r="49" spans="1:13" x14ac:dyDescent="0.25">
      <c r="A49" s="197">
        <v>39</v>
      </c>
      <c r="B49" s="107" t="s">
        <v>211</v>
      </c>
      <c r="C49" s="247" t="s">
        <v>194</v>
      </c>
      <c r="D49" s="108" t="s">
        <v>18</v>
      </c>
      <c r="E49" s="176">
        <v>14</v>
      </c>
      <c r="F49" s="214">
        <v>0.03</v>
      </c>
      <c r="G49" s="118">
        <f t="shared" si="2"/>
        <v>1660</v>
      </c>
      <c r="H49" s="118">
        <f t="shared" si="1"/>
        <v>1740</v>
      </c>
      <c r="K49" s="349">
        <v>1660</v>
      </c>
      <c r="M49" s="258"/>
    </row>
    <row r="50" spans="1:13" x14ac:dyDescent="0.25">
      <c r="A50" s="197">
        <v>40</v>
      </c>
      <c r="B50" s="237" t="s">
        <v>212</v>
      </c>
      <c r="C50" s="211" t="s">
        <v>217</v>
      </c>
      <c r="D50" s="110" t="s">
        <v>131</v>
      </c>
      <c r="E50" s="171"/>
      <c r="F50" s="215"/>
      <c r="G50" s="118">
        <f t="shared" si="2"/>
        <v>2080</v>
      </c>
      <c r="H50" s="118">
        <f t="shared" si="1"/>
        <v>2180</v>
      </c>
      <c r="K50" s="349">
        <v>2080</v>
      </c>
      <c r="M50" s="258"/>
    </row>
    <row r="51" spans="1:13" x14ac:dyDescent="0.25">
      <c r="A51" s="197">
        <v>41</v>
      </c>
      <c r="B51" s="107" t="s">
        <v>47</v>
      </c>
      <c r="C51" s="141" t="s">
        <v>48</v>
      </c>
      <c r="D51" s="108" t="s">
        <v>49</v>
      </c>
      <c r="E51" s="176">
        <v>14</v>
      </c>
      <c r="F51" s="214">
        <v>0.04</v>
      </c>
      <c r="G51" s="118">
        <f t="shared" si="2"/>
        <v>1660</v>
      </c>
      <c r="H51" s="118">
        <f t="shared" si="1"/>
        <v>1740</v>
      </c>
      <c r="K51" s="349">
        <v>1660</v>
      </c>
      <c r="M51" s="258"/>
    </row>
    <row r="52" spans="1:13" x14ac:dyDescent="0.25">
      <c r="A52" s="197">
        <v>42</v>
      </c>
      <c r="B52" s="107" t="s">
        <v>332</v>
      </c>
      <c r="C52" s="141" t="s">
        <v>333</v>
      </c>
      <c r="D52" s="108"/>
      <c r="E52" s="176"/>
      <c r="F52" s="214"/>
      <c r="G52" s="118">
        <f t="shared" si="2"/>
        <v>600</v>
      </c>
      <c r="H52" s="118">
        <f t="shared" si="1"/>
        <v>630</v>
      </c>
      <c r="K52" s="349">
        <v>600</v>
      </c>
      <c r="M52" s="258"/>
    </row>
    <row r="53" spans="1:13" x14ac:dyDescent="0.25">
      <c r="A53" s="197">
        <v>43</v>
      </c>
      <c r="B53" s="107" t="s">
        <v>213</v>
      </c>
      <c r="C53" s="141" t="s">
        <v>45</v>
      </c>
      <c r="D53" s="108" t="s">
        <v>38</v>
      </c>
      <c r="E53" s="176">
        <v>11</v>
      </c>
      <c r="F53" s="214">
        <v>0.04</v>
      </c>
      <c r="G53" s="118">
        <f t="shared" si="2"/>
        <v>1430</v>
      </c>
      <c r="H53" s="118">
        <f t="shared" si="1"/>
        <v>1500</v>
      </c>
      <c r="K53" s="349">
        <v>1430</v>
      </c>
      <c r="M53" s="258"/>
    </row>
    <row r="54" spans="1:13" x14ac:dyDescent="0.25">
      <c r="A54" s="197">
        <v>44</v>
      </c>
      <c r="B54" s="175" t="s">
        <v>269</v>
      </c>
      <c r="C54" s="70" t="s">
        <v>45</v>
      </c>
      <c r="D54" s="38" t="s">
        <v>270</v>
      </c>
      <c r="E54" s="75"/>
      <c r="F54" s="213"/>
      <c r="G54" s="118">
        <f t="shared" si="2"/>
        <v>1610</v>
      </c>
      <c r="H54" s="118">
        <f t="shared" si="1"/>
        <v>1690</v>
      </c>
      <c r="K54" s="349">
        <v>1610</v>
      </c>
      <c r="M54" s="258"/>
    </row>
    <row r="55" spans="1:13" x14ac:dyDescent="0.25">
      <c r="A55" s="197">
        <v>45</v>
      </c>
      <c r="B55" s="107" t="s">
        <v>46</v>
      </c>
      <c r="C55" s="70" t="s">
        <v>45</v>
      </c>
      <c r="D55" s="38" t="s">
        <v>42</v>
      </c>
      <c r="E55" s="75">
        <v>13</v>
      </c>
      <c r="F55" s="213">
        <v>0.04</v>
      </c>
      <c r="G55" s="118">
        <f t="shared" si="2"/>
        <v>1590</v>
      </c>
      <c r="H55" s="118">
        <f t="shared" si="1"/>
        <v>1670</v>
      </c>
      <c r="K55" s="349">
        <v>1590</v>
      </c>
      <c r="M55" s="258"/>
    </row>
    <row r="56" spans="1:13" x14ac:dyDescent="0.25">
      <c r="A56" s="197">
        <v>46</v>
      </c>
      <c r="B56" s="107" t="s">
        <v>23</v>
      </c>
      <c r="C56" s="70" t="s">
        <v>24</v>
      </c>
      <c r="D56" s="38" t="s">
        <v>25</v>
      </c>
      <c r="E56" s="75">
        <v>9</v>
      </c>
      <c r="F56" s="213">
        <v>0.04</v>
      </c>
      <c r="G56" s="118">
        <f t="shared" si="2"/>
        <v>1120</v>
      </c>
      <c r="H56" s="118">
        <f t="shared" si="1"/>
        <v>1180</v>
      </c>
      <c r="K56" s="349">
        <v>1120</v>
      </c>
      <c r="M56" s="258"/>
    </row>
    <row r="57" spans="1:13" ht="19.5" x14ac:dyDescent="0.25">
      <c r="A57" s="197">
        <v>47</v>
      </c>
      <c r="B57" s="107" t="s">
        <v>259</v>
      </c>
      <c r="C57" s="70" t="s">
        <v>114</v>
      </c>
      <c r="D57" s="38" t="s">
        <v>100</v>
      </c>
      <c r="E57" s="74">
        <v>9</v>
      </c>
      <c r="F57" s="212">
        <v>0.04</v>
      </c>
      <c r="G57" s="118">
        <f t="shared" si="2"/>
        <v>1080</v>
      </c>
      <c r="H57" s="118">
        <f t="shared" si="1"/>
        <v>1130</v>
      </c>
      <c r="K57" s="349">
        <v>1080</v>
      </c>
      <c r="M57" s="258"/>
    </row>
    <row r="58" spans="1:13" x14ac:dyDescent="0.25">
      <c r="A58" s="197">
        <v>48</v>
      </c>
      <c r="B58" s="107" t="s">
        <v>26</v>
      </c>
      <c r="C58" s="70" t="s">
        <v>24</v>
      </c>
      <c r="D58" s="38" t="s">
        <v>27</v>
      </c>
      <c r="E58" s="75">
        <v>11</v>
      </c>
      <c r="F58" s="213">
        <v>0.04</v>
      </c>
      <c r="G58" s="118">
        <f t="shared" si="2"/>
        <v>1280</v>
      </c>
      <c r="H58" s="118">
        <f t="shared" si="1"/>
        <v>1340</v>
      </c>
      <c r="K58" s="349">
        <v>1280</v>
      </c>
      <c r="M58" s="258"/>
    </row>
    <row r="59" spans="1:13" x14ac:dyDescent="0.25">
      <c r="A59" s="197">
        <v>49</v>
      </c>
      <c r="B59" s="107" t="s">
        <v>52</v>
      </c>
      <c r="C59" s="70" t="s">
        <v>53</v>
      </c>
      <c r="D59" s="38" t="s">
        <v>54</v>
      </c>
      <c r="E59" s="75">
        <v>10</v>
      </c>
      <c r="F59" s="213">
        <v>0.03</v>
      </c>
      <c r="G59" s="118">
        <f t="shared" si="2"/>
        <v>1460</v>
      </c>
      <c r="H59" s="118">
        <f t="shared" si="1"/>
        <v>1530</v>
      </c>
      <c r="K59" s="349">
        <v>1460</v>
      </c>
      <c r="M59" s="258"/>
    </row>
    <row r="60" spans="1:13" x14ac:dyDescent="0.25">
      <c r="A60" s="197">
        <v>50</v>
      </c>
      <c r="B60" s="175" t="s">
        <v>271</v>
      </c>
      <c r="C60" s="70" t="s">
        <v>24</v>
      </c>
      <c r="D60" s="38" t="s">
        <v>272</v>
      </c>
      <c r="E60" s="75"/>
      <c r="F60" s="213"/>
      <c r="G60" s="118">
        <f t="shared" si="2"/>
        <v>1370</v>
      </c>
      <c r="H60" s="118">
        <f t="shared" si="1"/>
        <v>1440</v>
      </c>
      <c r="K60" s="349">
        <v>1370</v>
      </c>
      <c r="M60" s="258"/>
    </row>
    <row r="61" spans="1:13" x14ac:dyDescent="0.25">
      <c r="A61" s="197">
        <v>51</v>
      </c>
      <c r="B61" s="107" t="s">
        <v>28</v>
      </c>
      <c r="C61" s="70" t="s">
        <v>24</v>
      </c>
      <c r="D61" s="38" t="s">
        <v>29</v>
      </c>
      <c r="E61" s="75">
        <v>12</v>
      </c>
      <c r="F61" s="213">
        <v>0.04</v>
      </c>
      <c r="G61" s="118">
        <f t="shared" si="2"/>
        <v>1410</v>
      </c>
      <c r="H61" s="118">
        <f t="shared" si="1"/>
        <v>1480</v>
      </c>
      <c r="K61" s="349">
        <v>1410</v>
      </c>
      <c r="M61" s="258"/>
    </row>
    <row r="62" spans="1:13" ht="19.5" x14ac:dyDescent="0.25">
      <c r="A62" s="197">
        <v>52</v>
      </c>
      <c r="B62" s="107" t="s">
        <v>86</v>
      </c>
      <c r="C62" s="70" t="s">
        <v>87</v>
      </c>
      <c r="D62" s="38" t="s">
        <v>29</v>
      </c>
      <c r="E62" s="75">
        <v>12</v>
      </c>
      <c r="F62" s="213">
        <v>0.04</v>
      </c>
      <c r="G62" s="118">
        <f t="shared" si="2"/>
        <v>2370</v>
      </c>
      <c r="H62" s="118">
        <f t="shared" si="1"/>
        <v>2490</v>
      </c>
      <c r="K62" s="349">
        <v>2370</v>
      </c>
      <c r="M62" s="258"/>
    </row>
    <row r="63" spans="1:13" ht="19.5" x14ac:dyDescent="0.25">
      <c r="A63" s="197">
        <v>53</v>
      </c>
      <c r="B63" s="107" t="s">
        <v>138</v>
      </c>
      <c r="C63" s="70" t="s">
        <v>87</v>
      </c>
      <c r="D63" s="38" t="s">
        <v>29</v>
      </c>
      <c r="E63" s="75">
        <v>12</v>
      </c>
      <c r="F63" s="213">
        <v>0.04</v>
      </c>
      <c r="G63" s="118">
        <f t="shared" si="2"/>
        <v>1680</v>
      </c>
      <c r="H63" s="118">
        <f t="shared" si="1"/>
        <v>1760</v>
      </c>
      <c r="K63" s="349">
        <v>1680</v>
      </c>
      <c r="M63" s="258"/>
    </row>
    <row r="64" spans="1:13" ht="19.5" x14ac:dyDescent="0.25">
      <c r="A64" s="197">
        <v>54</v>
      </c>
      <c r="B64" s="107" t="s">
        <v>30</v>
      </c>
      <c r="C64" s="70" t="s">
        <v>31</v>
      </c>
      <c r="D64" s="38" t="s">
        <v>29</v>
      </c>
      <c r="E64" s="75">
        <v>19</v>
      </c>
      <c r="F64" s="213">
        <v>0.05</v>
      </c>
      <c r="G64" s="118">
        <f t="shared" si="2"/>
        <v>2610</v>
      </c>
      <c r="H64" s="118">
        <f t="shared" si="1"/>
        <v>2740</v>
      </c>
      <c r="K64" s="349">
        <v>2610</v>
      </c>
      <c r="M64" s="258"/>
    </row>
    <row r="65" spans="1:13" ht="19.5" x14ac:dyDescent="0.25">
      <c r="A65" s="197">
        <v>55</v>
      </c>
      <c r="B65" s="107" t="s">
        <v>141</v>
      </c>
      <c r="C65" s="70" t="s">
        <v>31</v>
      </c>
      <c r="D65" s="38" t="s">
        <v>29</v>
      </c>
      <c r="E65" s="75">
        <v>12</v>
      </c>
      <c r="F65" s="213">
        <v>0.04</v>
      </c>
      <c r="G65" s="118">
        <f t="shared" si="2"/>
        <v>1790</v>
      </c>
      <c r="H65" s="118">
        <f t="shared" si="1"/>
        <v>1880</v>
      </c>
      <c r="K65" s="349">
        <v>1790</v>
      </c>
      <c r="M65" s="258"/>
    </row>
    <row r="66" spans="1:13" ht="19.5" x14ac:dyDescent="0.25">
      <c r="A66" s="197">
        <v>56</v>
      </c>
      <c r="B66" s="107" t="s">
        <v>32</v>
      </c>
      <c r="C66" s="70" t="s">
        <v>33</v>
      </c>
      <c r="D66" s="38" t="s">
        <v>29</v>
      </c>
      <c r="E66" s="75">
        <v>14</v>
      </c>
      <c r="F66" s="213">
        <v>0.04</v>
      </c>
      <c r="G66" s="118">
        <f t="shared" si="2"/>
        <v>1820</v>
      </c>
      <c r="H66" s="118">
        <f t="shared" si="1"/>
        <v>1910</v>
      </c>
      <c r="K66" s="349">
        <v>1820</v>
      </c>
      <c r="M66" s="258"/>
    </row>
    <row r="67" spans="1:13" ht="19.5" x14ac:dyDescent="0.25">
      <c r="A67" s="197">
        <v>57</v>
      </c>
      <c r="B67" s="107" t="s">
        <v>144</v>
      </c>
      <c r="C67" s="70" t="s">
        <v>33</v>
      </c>
      <c r="D67" s="38" t="s">
        <v>29</v>
      </c>
      <c r="E67" s="75">
        <v>12</v>
      </c>
      <c r="F67" s="213">
        <v>0.04</v>
      </c>
      <c r="G67" s="118">
        <f t="shared" si="2"/>
        <v>1570</v>
      </c>
      <c r="H67" s="118">
        <f t="shared" si="1"/>
        <v>1650</v>
      </c>
      <c r="K67" s="349">
        <v>1570</v>
      </c>
      <c r="M67" s="258"/>
    </row>
    <row r="68" spans="1:13" x14ac:dyDescent="0.25">
      <c r="A68" s="197">
        <v>58</v>
      </c>
      <c r="B68" s="107" t="s">
        <v>229</v>
      </c>
      <c r="C68" s="141" t="s">
        <v>24</v>
      </c>
      <c r="D68" s="108" t="s">
        <v>230</v>
      </c>
      <c r="E68" s="176"/>
      <c r="F68" s="214"/>
      <c r="G68" s="118">
        <f t="shared" si="2"/>
        <v>1510</v>
      </c>
      <c r="H68" s="118">
        <f t="shared" si="1"/>
        <v>1590</v>
      </c>
      <c r="K68" s="349">
        <v>1510</v>
      </c>
      <c r="M68" s="258"/>
    </row>
    <row r="69" spans="1:13" x14ac:dyDescent="0.25">
      <c r="A69" s="197">
        <v>59</v>
      </c>
      <c r="B69" s="107" t="s">
        <v>93</v>
      </c>
      <c r="C69" s="141" t="s">
        <v>70</v>
      </c>
      <c r="D69" s="108"/>
      <c r="E69" s="176"/>
      <c r="F69" s="214"/>
      <c r="G69" s="118">
        <f t="shared" si="2"/>
        <v>90</v>
      </c>
      <c r="H69" s="118">
        <f t="shared" si="1"/>
        <v>90</v>
      </c>
      <c r="K69" s="349">
        <v>90</v>
      </c>
      <c r="M69" s="258"/>
    </row>
    <row r="70" spans="1:13" x14ac:dyDescent="0.25">
      <c r="A70" s="197">
        <v>60</v>
      </c>
      <c r="B70" s="175" t="s">
        <v>273</v>
      </c>
      <c r="C70" s="70" t="s">
        <v>51</v>
      </c>
      <c r="D70" s="38" t="s">
        <v>230</v>
      </c>
      <c r="E70" s="176"/>
      <c r="F70" s="214"/>
      <c r="G70" s="118">
        <f t="shared" si="2"/>
        <v>1650</v>
      </c>
      <c r="H70" s="118">
        <f t="shared" si="1"/>
        <v>1730</v>
      </c>
      <c r="K70" s="349">
        <v>1650</v>
      </c>
      <c r="M70" s="258"/>
    </row>
    <row r="71" spans="1:13" x14ac:dyDescent="0.25">
      <c r="A71" s="197">
        <v>61</v>
      </c>
      <c r="B71" s="107" t="s">
        <v>34</v>
      </c>
      <c r="C71" s="70" t="s">
        <v>24</v>
      </c>
      <c r="D71" s="38" t="s">
        <v>35</v>
      </c>
      <c r="E71" s="75">
        <v>13</v>
      </c>
      <c r="F71" s="213">
        <v>0.04</v>
      </c>
      <c r="G71" s="118">
        <f t="shared" si="2"/>
        <v>1480</v>
      </c>
      <c r="H71" s="118">
        <f t="shared" si="1"/>
        <v>1550</v>
      </c>
      <c r="K71" s="349">
        <v>1480</v>
      </c>
      <c r="M71" s="258"/>
    </row>
    <row r="72" spans="1:13" ht="19.5" x14ac:dyDescent="0.25">
      <c r="A72" s="197">
        <v>62</v>
      </c>
      <c r="B72" s="107" t="s">
        <v>36</v>
      </c>
      <c r="C72" s="70" t="s">
        <v>31</v>
      </c>
      <c r="D72" s="38" t="s">
        <v>35</v>
      </c>
      <c r="E72" s="75">
        <v>21</v>
      </c>
      <c r="F72" s="213">
        <v>0.05</v>
      </c>
      <c r="G72" s="118">
        <f t="shared" si="2"/>
        <v>2830</v>
      </c>
      <c r="H72" s="118">
        <f t="shared" ref="H72:H118" si="3">ROUND(G72*1.05,-1)</f>
        <v>2970</v>
      </c>
      <c r="K72" s="349">
        <v>2830</v>
      </c>
      <c r="M72" s="258"/>
    </row>
    <row r="73" spans="1:13" ht="19.5" x14ac:dyDescent="0.25">
      <c r="A73" s="197">
        <v>63</v>
      </c>
      <c r="B73" s="107" t="s">
        <v>142</v>
      </c>
      <c r="C73" s="70" t="s">
        <v>31</v>
      </c>
      <c r="D73" s="38" t="s">
        <v>35</v>
      </c>
      <c r="E73" s="75">
        <v>12</v>
      </c>
      <c r="F73" s="213">
        <v>0.04</v>
      </c>
      <c r="G73" s="118">
        <f t="shared" si="2"/>
        <v>2030</v>
      </c>
      <c r="H73" s="118">
        <f t="shared" si="3"/>
        <v>2130</v>
      </c>
      <c r="K73" s="349">
        <v>2030</v>
      </c>
      <c r="M73" s="258"/>
    </row>
    <row r="74" spans="1:13" x14ac:dyDescent="0.25">
      <c r="A74" s="197">
        <v>64</v>
      </c>
      <c r="B74" s="107" t="s">
        <v>214</v>
      </c>
      <c r="C74" s="70" t="s">
        <v>24</v>
      </c>
      <c r="D74" s="38" t="s">
        <v>38</v>
      </c>
      <c r="E74" s="75">
        <v>15</v>
      </c>
      <c r="F74" s="213">
        <v>0.04</v>
      </c>
      <c r="G74" s="118">
        <f t="shared" si="2"/>
        <v>1770</v>
      </c>
      <c r="H74" s="118">
        <f t="shared" si="3"/>
        <v>1860</v>
      </c>
      <c r="K74" s="349">
        <v>1770</v>
      </c>
      <c r="M74" s="258"/>
    </row>
    <row r="75" spans="1:13" x14ac:dyDescent="0.25">
      <c r="A75" s="197">
        <v>65</v>
      </c>
      <c r="B75" s="107" t="s">
        <v>50</v>
      </c>
      <c r="C75" s="70" t="s">
        <v>51</v>
      </c>
      <c r="D75" s="38" t="s">
        <v>38</v>
      </c>
      <c r="E75" s="75">
        <v>16</v>
      </c>
      <c r="F75" s="213">
        <v>0.04</v>
      </c>
      <c r="G75" s="118">
        <f t="shared" si="2"/>
        <v>1820</v>
      </c>
      <c r="H75" s="118">
        <f t="shared" si="3"/>
        <v>1910</v>
      </c>
      <c r="K75" s="349">
        <v>1820</v>
      </c>
      <c r="M75" s="258"/>
    </row>
    <row r="76" spans="1:13" ht="19.5" x14ac:dyDescent="0.25">
      <c r="A76" s="197">
        <v>66</v>
      </c>
      <c r="B76" s="107" t="s">
        <v>88</v>
      </c>
      <c r="C76" s="70" t="s">
        <v>87</v>
      </c>
      <c r="D76" s="38" t="s">
        <v>38</v>
      </c>
      <c r="E76" s="75">
        <v>15</v>
      </c>
      <c r="F76" s="213">
        <v>0.04</v>
      </c>
      <c r="G76" s="118">
        <f t="shared" ref="G76:G102" si="4">ROUND(K76*(1+ОбщаяНаценка/100),-1)</f>
        <v>2800</v>
      </c>
      <c r="H76" s="118">
        <f t="shared" si="3"/>
        <v>2940</v>
      </c>
      <c r="K76" s="349">
        <v>2800</v>
      </c>
      <c r="M76" s="258"/>
    </row>
    <row r="77" spans="1:13" ht="19.5" x14ac:dyDescent="0.25">
      <c r="A77" s="197">
        <v>67</v>
      </c>
      <c r="B77" s="107" t="s">
        <v>139</v>
      </c>
      <c r="C77" s="70" t="s">
        <v>87</v>
      </c>
      <c r="D77" s="38" t="s">
        <v>38</v>
      </c>
      <c r="E77" s="75">
        <v>12</v>
      </c>
      <c r="F77" s="213">
        <v>0.04</v>
      </c>
      <c r="G77" s="118">
        <f t="shared" si="4"/>
        <v>2110</v>
      </c>
      <c r="H77" s="118">
        <f t="shared" si="3"/>
        <v>2220</v>
      </c>
      <c r="K77" s="349">
        <v>2110</v>
      </c>
      <c r="M77" s="258"/>
    </row>
    <row r="78" spans="1:13" ht="19.5" x14ac:dyDescent="0.25">
      <c r="A78" s="197">
        <v>68</v>
      </c>
      <c r="B78" s="107" t="s">
        <v>39</v>
      </c>
      <c r="C78" s="70" t="s">
        <v>31</v>
      </c>
      <c r="D78" s="38" t="s">
        <v>38</v>
      </c>
      <c r="E78" s="75">
        <v>23</v>
      </c>
      <c r="F78" s="213">
        <v>0.05</v>
      </c>
      <c r="G78" s="118">
        <f t="shared" si="4"/>
        <v>3060</v>
      </c>
      <c r="H78" s="118">
        <f t="shared" si="3"/>
        <v>3210</v>
      </c>
      <c r="K78" s="349">
        <v>3060</v>
      </c>
      <c r="M78" s="258"/>
    </row>
    <row r="79" spans="1:13" ht="19.5" x14ac:dyDescent="0.25">
      <c r="A79" s="197">
        <v>69</v>
      </c>
      <c r="B79" s="107" t="s">
        <v>143</v>
      </c>
      <c r="C79" s="70" t="s">
        <v>31</v>
      </c>
      <c r="D79" s="38" t="s">
        <v>38</v>
      </c>
      <c r="E79" s="75">
        <v>12</v>
      </c>
      <c r="F79" s="213">
        <v>0.04</v>
      </c>
      <c r="G79" s="118">
        <f t="shared" si="4"/>
        <v>2280</v>
      </c>
      <c r="H79" s="118">
        <f t="shared" si="3"/>
        <v>2390</v>
      </c>
      <c r="K79" s="349">
        <v>2280</v>
      </c>
      <c r="M79" s="258"/>
    </row>
    <row r="80" spans="1:13" ht="19.5" x14ac:dyDescent="0.25">
      <c r="A80" s="197">
        <v>70</v>
      </c>
      <c r="B80" s="107" t="s">
        <v>40</v>
      </c>
      <c r="C80" s="70" t="s">
        <v>33</v>
      </c>
      <c r="D80" s="38" t="s">
        <v>38</v>
      </c>
      <c r="E80" s="75">
        <v>18</v>
      </c>
      <c r="F80" s="213">
        <v>0.04</v>
      </c>
      <c r="G80" s="118">
        <f t="shared" si="4"/>
        <v>2270</v>
      </c>
      <c r="H80" s="118">
        <f t="shared" si="3"/>
        <v>2380</v>
      </c>
      <c r="K80" s="349">
        <v>2270</v>
      </c>
      <c r="M80" s="258"/>
    </row>
    <row r="81" spans="1:13" ht="19.5" x14ac:dyDescent="0.25">
      <c r="A81" s="197">
        <v>71</v>
      </c>
      <c r="B81" s="107" t="s">
        <v>145</v>
      </c>
      <c r="C81" s="70" t="s">
        <v>33</v>
      </c>
      <c r="D81" s="38" t="s">
        <v>38</v>
      </c>
      <c r="E81" s="75">
        <v>12</v>
      </c>
      <c r="F81" s="213">
        <v>0.04</v>
      </c>
      <c r="G81" s="118">
        <f t="shared" si="4"/>
        <v>2030</v>
      </c>
      <c r="H81" s="118">
        <f t="shared" si="3"/>
        <v>2130</v>
      </c>
      <c r="K81" s="349">
        <v>2030</v>
      </c>
      <c r="M81" s="258"/>
    </row>
    <row r="82" spans="1:13" x14ac:dyDescent="0.25">
      <c r="A82" s="197">
        <v>72</v>
      </c>
      <c r="B82" s="107" t="s">
        <v>92</v>
      </c>
      <c r="C82" s="141" t="s">
        <v>70</v>
      </c>
      <c r="D82" s="108"/>
      <c r="E82" s="176"/>
      <c r="F82" s="214"/>
      <c r="G82" s="118">
        <f t="shared" si="4"/>
        <v>120</v>
      </c>
      <c r="H82" s="118">
        <f t="shared" si="3"/>
        <v>130</v>
      </c>
      <c r="K82" s="349">
        <v>120</v>
      </c>
      <c r="M82" s="258"/>
    </row>
    <row r="83" spans="1:13" x14ac:dyDescent="0.25">
      <c r="A83" s="197">
        <v>73</v>
      </c>
      <c r="B83" s="175" t="s">
        <v>287</v>
      </c>
      <c r="C83" s="70" t="s">
        <v>24</v>
      </c>
      <c r="D83" s="108" t="s">
        <v>270</v>
      </c>
      <c r="E83" s="176"/>
      <c r="F83" s="214"/>
      <c r="G83" s="118">
        <f t="shared" si="4"/>
        <v>1940</v>
      </c>
      <c r="H83" s="118">
        <f t="shared" si="3"/>
        <v>2040</v>
      </c>
      <c r="K83" s="349">
        <v>1940</v>
      </c>
      <c r="M83" s="258"/>
    </row>
    <row r="84" spans="1:13" x14ac:dyDescent="0.25">
      <c r="A84" s="197">
        <v>74</v>
      </c>
      <c r="B84" s="107" t="s">
        <v>41</v>
      </c>
      <c r="C84" s="70" t="s">
        <v>24</v>
      </c>
      <c r="D84" s="38" t="s">
        <v>42</v>
      </c>
      <c r="E84" s="75">
        <v>18</v>
      </c>
      <c r="F84" s="213">
        <v>0.05</v>
      </c>
      <c r="G84" s="118">
        <f t="shared" si="4"/>
        <v>1950</v>
      </c>
      <c r="H84" s="118">
        <f t="shared" si="3"/>
        <v>2050</v>
      </c>
      <c r="K84" s="349">
        <v>1950</v>
      </c>
      <c r="M84" s="258"/>
    </row>
    <row r="85" spans="1:13" ht="19.5" x14ac:dyDescent="0.25">
      <c r="A85" s="197">
        <v>75</v>
      </c>
      <c r="B85" s="107" t="s">
        <v>91</v>
      </c>
      <c r="C85" s="70" t="s">
        <v>87</v>
      </c>
      <c r="D85" s="38" t="s">
        <v>42</v>
      </c>
      <c r="E85" s="75">
        <v>18</v>
      </c>
      <c r="F85" s="213">
        <v>0.05</v>
      </c>
      <c r="G85" s="118">
        <f t="shared" si="4"/>
        <v>3150</v>
      </c>
      <c r="H85" s="118">
        <f t="shared" si="3"/>
        <v>3310</v>
      </c>
      <c r="K85" s="349">
        <v>3150</v>
      </c>
      <c r="M85" s="258"/>
    </row>
    <row r="86" spans="1:13" ht="19.5" x14ac:dyDescent="0.25">
      <c r="A86" s="197">
        <v>76</v>
      </c>
      <c r="B86" s="107" t="s">
        <v>140</v>
      </c>
      <c r="C86" s="70" t="s">
        <v>87</v>
      </c>
      <c r="D86" s="38" t="s">
        <v>42</v>
      </c>
      <c r="E86" s="75">
        <v>12</v>
      </c>
      <c r="F86" s="213">
        <v>0.04</v>
      </c>
      <c r="G86" s="118">
        <f t="shared" si="4"/>
        <v>2540</v>
      </c>
      <c r="H86" s="118">
        <f t="shared" si="3"/>
        <v>2670</v>
      </c>
      <c r="K86" s="349">
        <v>2540</v>
      </c>
      <c r="M86" s="258"/>
    </row>
    <row r="87" spans="1:13" ht="19.5" x14ac:dyDescent="0.25">
      <c r="A87" s="197">
        <v>77</v>
      </c>
      <c r="B87" s="107" t="s">
        <v>43</v>
      </c>
      <c r="C87" s="70" t="s">
        <v>33</v>
      </c>
      <c r="D87" s="38" t="s">
        <v>42</v>
      </c>
      <c r="E87" s="75">
        <v>25</v>
      </c>
      <c r="F87" s="213">
        <v>0.05</v>
      </c>
      <c r="G87" s="118">
        <f t="shared" si="4"/>
        <v>2930</v>
      </c>
      <c r="H87" s="118">
        <f t="shared" si="3"/>
        <v>3080</v>
      </c>
      <c r="K87" s="349">
        <v>2930</v>
      </c>
      <c r="M87" s="258"/>
    </row>
    <row r="88" spans="1:13" ht="19.5" x14ac:dyDescent="0.25">
      <c r="A88" s="197">
        <v>78</v>
      </c>
      <c r="B88" s="107" t="s">
        <v>146</v>
      </c>
      <c r="C88" s="70" t="s">
        <v>33</v>
      </c>
      <c r="D88" s="38" t="s">
        <v>42</v>
      </c>
      <c r="E88" s="75">
        <v>12</v>
      </c>
      <c r="F88" s="213">
        <v>0.04</v>
      </c>
      <c r="G88" s="118">
        <f t="shared" si="4"/>
        <v>2620</v>
      </c>
      <c r="H88" s="118">
        <f t="shared" si="3"/>
        <v>2750</v>
      </c>
      <c r="K88" s="349">
        <v>2620</v>
      </c>
      <c r="M88" s="258"/>
    </row>
    <row r="89" spans="1:13" ht="22.5" x14ac:dyDescent="0.25">
      <c r="A89" s="197">
        <v>79</v>
      </c>
      <c r="B89" s="233" t="s">
        <v>326</v>
      </c>
      <c r="C89" s="178" t="s">
        <v>6</v>
      </c>
      <c r="D89" s="105" t="s">
        <v>56</v>
      </c>
      <c r="E89" s="176">
        <v>51</v>
      </c>
      <c r="F89" s="214">
        <v>0.12</v>
      </c>
      <c r="G89" s="118">
        <f t="shared" si="4"/>
        <v>5520</v>
      </c>
      <c r="H89" s="118">
        <f t="shared" si="3"/>
        <v>5800</v>
      </c>
      <c r="K89" s="349">
        <v>5520</v>
      </c>
      <c r="M89" s="258"/>
    </row>
    <row r="90" spans="1:13" x14ac:dyDescent="0.25">
      <c r="A90" s="197">
        <v>80</v>
      </c>
      <c r="B90" s="233" t="s">
        <v>260</v>
      </c>
      <c r="C90" s="178" t="s">
        <v>6</v>
      </c>
      <c r="D90" s="105" t="s">
        <v>56</v>
      </c>
      <c r="E90" s="176">
        <v>51</v>
      </c>
      <c r="F90" s="214">
        <v>0.12</v>
      </c>
      <c r="G90" s="118">
        <f t="shared" si="4"/>
        <v>5620</v>
      </c>
      <c r="H90" s="118">
        <f t="shared" si="3"/>
        <v>5900</v>
      </c>
      <c r="K90" s="349">
        <v>5620</v>
      </c>
      <c r="M90" s="258"/>
    </row>
    <row r="91" spans="1:13" x14ac:dyDescent="0.25">
      <c r="A91" s="197">
        <v>81</v>
      </c>
      <c r="B91" s="233" t="s">
        <v>231</v>
      </c>
      <c r="C91" s="178" t="s">
        <v>6</v>
      </c>
      <c r="D91" s="105" t="s">
        <v>56</v>
      </c>
      <c r="E91" s="176">
        <v>51</v>
      </c>
      <c r="F91" s="214">
        <v>0.12</v>
      </c>
      <c r="G91" s="118">
        <f t="shared" si="4"/>
        <v>5250</v>
      </c>
      <c r="H91" s="118">
        <f t="shared" si="3"/>
        <v>5510</v>
      </c>
      <c r="K91" s="349">
        <v>5250</v>
      </c>
      <c r="M91" s="258"/>
    </row>
    <row r="92" spans="1:13" ht="27.75" customHeight="1" x14ac:dyDescent="0.25">
      <c r="A92" s="197">
        <v>82</v>
      </c>
      <c r="B92" s="233" t="s">
        <v>327</v>
      </c>
      <c r="C92" s="179" t="s">
        <v>6</v>
      </c>
      <c r="D92" s="248" t="s">
        <v>132</v>
      </c>
      <c r="E92" s="176"/>
      <c r="F92" s="214"/>
      <c r="G92" s="118">
        <f t="shared" si="4"/>
        <v>6020</v>
      </c>
      <c r="H92" s="118">
        <f t="shared" si="3"/>
        <v>6320</v>
      </c>
      <c r="K92" s="349">
        <v>6020</v>
      </c>
      <c r="M92" s="258"/>
    </row>
    <row r="93" spans="1:13" ht="27.75" customHeight="1" x14ac:dyDescent="0.25">
      <c r="A93" s="197">
        <v>83</v>
      </c>
      <c r="B93" s="104" t="s">
        <v>261</v>
      </c>
      <c r="C93" s="142" t="s">
        <v>6</v>
      </c>
      <c r="D93" s="103" t="s">
        <v>132</v>
      </c>
      <c r="E93" s="171"/>
      <c r="F93" s="215"/>
      <c r="G93" s="118">
        <f t="shared" si="4"/>
        <v>6260</v>
      </c>
      <c r="H93" s="118">
        <f t="shared" si="3"/>
        <v>6570</v>
      </c>
      <c r="K93" s="349">
        <v>6260</v>
      </c>
      <c r="M93" s="258"/>
    </row>
    <row r="94" spans="1:13" ht="27.75" customHeight="1" x14ac:dyDescent="0.25">
      <c r="A94" s="197">
        <v>84</v>
      </c>
      <c r="B94" s="106" t="s">
        <v>232</v>
      </c>
      <c r="C94" s="142" t="s">
        <v>6</v>
      </c>
      <c r="D94" s="103" t="s">
        <v>132</v>
      </c>
      <c r="E94" s="171"/>
      <c r="F94" s="215"/>
      <c r="G94" s="118">
        <f t="shared" si="4"/>
        <v>5810</v>
      </c>
      <c r="H94" s="118">
        <f t="shared" si="3"/>
        <v>6100</v>
      </c>
      <c r="K94" s="349">
        <v>5810</v>
      </c>
      <c r="M94" s="258"/>
    </row>
    <row r="95" spans="1:13" ht="19.5" x14ac:dyDescent="0.25">
      <c r="A95" s="197">
        <v>85</v>
      </c>
      <c r="B95" s="121" t="s">
        <v>134</v>
      </c>
      <c r="C95" s="71" t="s">
        <v>135</v>
      </c>
      <c r="D95" s="48" t="s">
        <v>132</v>
      </c>
      <c r="E95" s="74"/>
      <c r="F95" s="212"/>
      <c r="G95" s="118">
        <f t="shared" si="4"/>
        <v>4200</v>
      </c>
      <c r="H95" s="118">
        <f t="shared" si="3"/>
        <v>4410</v>
      </c>
      <c r="K95" s="349">
        <v>4200</v>
      </c>
      <c r="M95" s="258"/>
    </row>
    <row r="96" spans="1:13" ht="19.5" x14ac:dyDescent="0.25">
      <c r="A96" s="197">
        <v>86</v>
      </c>
      <c r="B96" s="122" t="s">
        <v>133</v>
      </c>
      <c r="C96" s="64" t="s">
        <v>135</v>
      </c>
      <c r="D96" s="48" t="s">
        <v>56</v>
      </c>
      <c r="E96" s="74"/>
      <c r="F96" s="212"/>
      <c r="G96" s="118">
        <f t="shared" si="4"/>
        <v>3970</v>
      </c>
      <c r="H96" s="118">
        <f t="shared" si="3"/>
        <v>4170</v>
      </c>
      <c r="K96" s="349">
        <v>3970</v>
      </c>
      <c r="M96" s="258"/>
    </row>
    <row r="97" spans="1:13" ht="19.5" x14ac:dyDescent="0.25">
      <c r="A97" s="197">
        <v>87</v>
      </c>
      <c r="B97" s="122" t="s">
        <v>109</v>
      </c>
      <c r="C97" s="64" t="s">
        <v>110</v>
      </c>
      <c r="D97" s="29" t="s">
        <v>149</v>
      </c>
      <c r="E97" s="74">
        <v>11</v>
      </c>
      <c r="F97" s="212">
        <v>0.04</v>
      </c>
      <c r="G97" s="118">
        <f t="shared" si="4"/>
        <v>510</v>
      </c>
      <c r="H97" s="118">
        <f t="shared" si="3"/>
        <v>540</v>
      </c>
      <c r="K97" s="349">
        <v>510</v>
      </c>
      <c r="M97" s="258"/>
    </row>
    <row r="98" spans="1:13" ht="19.5" x14ac:dyDescent="0.25">
      <c r="A98" s="197">
        <v>88</v>
      </c>
      <c r="B98" s="122" t="s">
        <v>111</v>
      </c>
      <c r="C98" s="64" t="s">
        <v>112</v>
      </c>
      <c r="D98" s="29" t="s">
        <v>149</v>
      </c>
      <c r="E98" s="74">
        <v>11</v>
      </c>
      <c r="F98" s="212">
        <v>0.04</v>
      </c>
      <c r="G98" s="118">
        <f t="shared" si="4"/>
        <v>980</v>
      </c>
      <c r="H98" s="118">
        <f t="shared" si="3"/>
        <v>1030</v>
      </c>
      <c r="K98" s="349">
        <v>980</v>
      </c>
      <c r="M98" s="258"/>
    </row>
    <row r="99" spans="1:13" x14ac:dyDescent="0.25">
      <c r="A99" s="197">
        <v>89</v>
      </c>
      <c r="B99" s="124" t="s">
        <v>289</v>
      </c>
      <c r="C99" s="101"/>
      <c r="D99" s="91" t="s">
        <v>344</v>
      </c>
      <c r="E99" s="74"/>
      <c r="F99" s="212"/>
      <c r="G99" s="118">
        <f t="shared" si="4"/>
        <v>470</v>
      </c>
      <c r="H99" s="118">
        <f t="shared" si="3"/>
        <v>490</v>
      </c>
      <c r="K99" s="349">
        <v>470</v>
      </c>
      <c r="M99" s="258"/>
    </row>
    <row r="100" spans="1:13" x14ac:dyDescent="0.25">
      <c r="A100" s="197">
        <v>90</v>
      </c>
      <c r="B100" s="494" t="s">
        <v>101</v>
      </c>
      <c r="C100" s="495"/>
      <c r="D100" s="39"/>
      <c r="E100" s="74">
        <v>4</v>
      </c>
      <c r="F100" s="212">
        <v>0.02</v>
      </c>
      <c r="G100" s="118">
        <f t="shared" si="4"/>
        <v>1970</v>
      </c>
      <c r="H100" s="118">
        <f t="shared" si="3"/>
        <v>2070</v>
      </c>
      <c r="K100" s="349">
        <v>1970</v>
      </c>
      <c r="M100" s="258"/>
    </row>
    <row r="101" spans="1:13" x14ac:dyDescent="0.25">
      <c r="A101" s="197">
        <v>91</v>
      </c>
      <c r="B101" s="125" t="s">
        <v>150</v>
      </c>
      <c r="C101" s="57"/>
      <c r="D101" s="102" t="s">
        <v>152</v>
      </c>
      <c r="E101" s="216"/>
      <c r="F101" s="217"/>
      <c r="G101" s="118">
        <f t="shared" si="4"/>
        <v>2280</v>
      </c>
      <c r="H101" s="118">
        <f t="shared" si="3"/>
        <v>2390</v>
      </c>
      <c r="K101" s="349">
        <v>2280</v>
      </c>
      <c r="M101" s="258"/>
    </row>
    <row r="102" spans="1:13" x14ac:dyDescent="0.25">
      <c r="A102" s="197">
        <v>92</v>
      </c>
      <c r="B102" s="125" t="s">
        <v>151</v>
      </c>
      <c r="C102" s="57"/>
      <c r="D102" s="102" t="s">
        <v>171</v>
      </c>
      <c r="E102" s="216"/>
      <c r="F102" s="218"/>
      <c r="G102" s="118">
        <f t="shared" si="4"/>
        <v>330</v>
      </c>
      <c r="H102" s="118">
        <f t="shared" si="3"/>
        <v>350</v>
      </c>
      <c r="K102" s="349">
        <v>330</v>
      </c>
      <c r="M102" s="258"/>
    </row>
    <row r="103" spans="1:13" x14ac:dyDescent="0.25">
      <c r="A103" s="138" t="s">
        <v>215</v>
      </c>
      <c r="B103" s="127"/>
      <c r="C103" s="50"/>
      <c r="G103" s="152"/>
      <c r="H103" s="152">
        <f t="shared" si="3"/>
        <v>0</v>
      </c>
      <c r="K103" s="349">
        <v>0</v>
      </c>
      <c r="M103" s="353"/>
    </row>
    <row r="104" spans="1:13" x14ac:dyDescent="0.25">
      <c r="A104" s="196"/>
      <c r="B104" s="107" t="s">
        <v>288</v>
      </c>
      <c r="C104" s="112"/>
      <c r="D104" s="40" t="s">
        <v>75</v>
      </c>
      <c r="E104" s="102"/>
      <c r="F104" s="34"/>
      <c r="G104" s="118">
        <f>ROUND(K104*(1+ОбщаяНаценка/100),-1)</f>
        <v>4990</v>
      </c>
      <c r="H104" s="118">
        <f t="shared" si="3"/>
        <v>5240</v>
      </c>
      <c r="K104" s="349">
        <v>4990</v>
      </c>
      <c r="M104" s="258"/>
    </row>
    <row r="105" spans="1:13" x14ac:dyDescent="0.25">
      <c r="A105" s="197"/>
      <c r="B105" s="146" t="s">
        <v>104</v>
      </c>
      <c r="D105" s="43"/>
      <c r="E105" s="44"/>
      <c r="F105" s="92"/>
      <c r="G105" s="118"/>
      <c r="H105" s="118">
        <f t="shared" si="3"/>
        <v>0</v>
      </c>
      <c r="K105" s="349">
        <v>0</v>
      </c>
      <c r="M105" s="258"/>
    </row>
    <row r="106" spans="1:13" x14ac:dyDescent="0.25">
      <c r="A106" s="198"/>
      <c r="B106" s="128" t="s">
        <v>253</v>
      </c>
      <c r="C106" s="112"/>
      <c r="D106" s="23"/>
      <c r="E106" s="41"/>
      <c r="F106" s="35"/>
      <c r="G106" s="118">
        <f>ROUND(K106*(1+ОбщаяНаценка/100),-1)</f>
        <v>1620</v>
      </c>
      <c r="H106" s="118">
        <f t="shared" si="3"/>
        <v>1700</v>
      </c>
      <c r="K106" s="349">
        <v>1620</v>
      </c>
      <c r="M106" s="258"/>
    </row>
    <row r="107" spans="1:13" x14ac:dyDescent="0.25">
      <c r="A107" s="198"/>
      <c r="B107" s="128" t="s">
        <v>254</v>
      </c>
      <c r="C107" s="112"/>
      <c r="D107" s="23"/>
      <c r="E107" s="41"/>
      <c r="F107" s="35"/>
      <c r="G107" s="118">
        <f>ROUND(K107*(1+ОбщаяНаценка/100),-1)</f>
        <v>1310</v>
      </c>
      <c r="H107" s="118">
        <f t="shared" si="3"/>
        <v>1380</v>
      </c>
      <c r="K107" s="349">
        <v>1310</v>
      </c>
      <c r="M107" s="258"/>
    </row>
    <row r="108" spans="1:13" x14ac:dyDescent="0.25">
      <c r="A108" s="198"/>
      <c r="B108" s="128" t="s">
        <v>255</v>
      </c>
      <c r="C108" s="112"/>
      <c r="D108" s="23"/>
      <c r="E108" s="41"/>
      <c r="F108" s="35"/>
      <c r="G108" s="118">
        <f>ROUND(K108*(1+ОбщаяНаценка/100),-1)</f>
        <v>1000</v>
      </c>
      <c r="H108" s="118">
        <f t="shared" si="3"/>
        <v>1050</v>
      </c>
      <c r="K108" s="349">
        <v>1000</v>
      </c>
      <c r="M108" s="258"/>
    </row>
    <row r="109" spans="1:13" x14ac:dyDescent="0.25">
      <c r="A109" s="198"/>
      <c r="B109" s="128" t="s">
        <v>256</v>
      </c>
      <c r="C109" s="112"/>
      <c r="D109" s="23"/>
      <c r="E109" s="41"/>
      <c r="F109" s="35"/>
      <c r="G109" s="118">
        <f>ROUND(K109*(1+ОбщаяНаценка/100),-1)</f>
        <v>690</v>
      </c>
      <c r="H109" s="118">
        <f t="shared" si="3"/>
        <v>720</v>
      </c>
      <c r="K109" s="349">
        <v>690</v>
      </c>
      <c r="M109" s="258"/>
    </row>
    <row r="110" spans="1:13" x14ac:dyDescent="0.25">
      <c r="A110" s="199"/>
      <c r="B110" s="496" t="s">
        <v>177</v>
      </c>
      <c r="C110" s="496"/>
      <c r="D110" s="496"/>
      <c r="E110" s="496"/>
      <c r="F110" s="496"/>
      <c r="G110" s="496"/>
      <c r="H110" s="258">
        <f t="shared" si="3"/>
        <v>0</v>
      </c>
      <c r="K110" s="349">
        <v>0</v>
      </c>
    </row>
    <row r="111" spans="1:13" x14ac:dyDescent="0.25">
      <c r="A111" s="198">
        <v>1</v>
      </c>
      <c r="B111" s="129" t="s">
        <v>77</v>
      </c>
      <c r="C111" s="32"/>
      <c r="D111" s="23"/>
      <c r="E111" s="41"/>
      <c r="F111" s="42"/>
      <c r="G111" s="118">
        <f>ROUND(K111*(1+ОбщаяНаценка/100),-1)</f>
        <v>120</v>
      </c>
      <c r="H111" s="118">
        <f t="shared" si="3"/>
        <v>130</v>
      </c>
      <c r="K111" s="349">
        <v>120</v>
      </c>
      <c r="M111" s="258"/>
    </row>
    <row r="112" spans="1:13" x14ac:dyDescent="0.25">
      <c r="A112" s="198">
        <v>2</v>
      </c>
      <c r="B112" s="129" t="s">
        <v>78</v>
      </c>
      <c r="C112" s="32"/>
      <c r="D112" s="23"/>
      <c r="E112" s="41"/>
      <c r="F112" s="42"/>
      <c r="G112" s="118">
        <f>ROUND(K112*(1+ОбщаяНаценка/100),-1)</f>
        <v>120</v>
      </c>
      <c r="H112" s="118">
        <f t="shared" si="3"/>
        <v>130</v>
      </c>
      <c r="K112" s="349">
        <v>120</v>
      </c>
      <c r="M112" s="258"/>
    </row>
    <row r="113" spans="1:13" x14ac:dyDescent="0.25">
      <c r="A113" s="197">
        <v>3</v>
      </c>
      <c r="B113" s="130" t="s">
        <v>79</v>
      </c>
      <c r="C113" s="30"/>
      <c r="D113" s="43"/>
      <c r="E113" s="44"/>
      <c r="F113" s="27"/>
      <c r="G113" s="118">
        <f>ROUND(K113*(1+ОбщаяНаценка/100),-1)</f>
        <v>100</v>
      </c>
      <c r="H113" s="118">
        <f t="shared" si="3"/>
        <v>110</v>
      </c>
      <c r="K113" s="349">
        <v>100</v>
      </c>
      <c r="M113" s="258"/>
    </row>
    <row r="114" spans="1:13" x14ac:dyDescent="0.25">
      <c r="A114" s="198">
        <v>4</v>
      </c>
      <c r="B114" s="129" t="s">
        <v>80</v>
      </c>
      <c r="C114" s="32"/>
      <c r="D114" s="23" t="s">
        <v>85</v>
      </c>
      <c r="E114" s="41"/>
      <c r="F114" s="42"/>
      <c r="G114" s="118">
        <f>ROUND(K114*(1+ОбщаяНаценка/100),-1)</f>
        <v>280</v>
      </c>
      <c r="H114" s="118">
        <f t="shared" si="3"/>
        <v>290</v>
      </c>
      <c r="K114" s="349">
        <v>280</v>
      </c>
      <c r="M114" s="258"/>
    </row>
    <row r="115" spans="1:13" x14ac:dyDescent="0.25">
      <c r="A115" s="482">
        <v>5</v>
      </c>
      <c r="B115" s="129" t="s">
        <v>81</v>
      </c>
      <c r="C115" s="32"/>
      <c r="D115" s="485" t="s">
        <v>126</v>
      </c>
      <c r="E115" s="488"/>
      <c r="F115" s="491"/>
      <c r="G115" s="468">
        <f>ROUND(K115*(1+ОбщаяНаценка/100),-1)</f>
        <v>50</v>
      </c>
      <c r="H115" s="468">
        <f t="shared" si="3"/>
        <v>50</v>
      </c>
      <c r="K115" s="349">
        <v>50</v>
      </c>
      <c r="M115" s="258"/>
    </row>
    <row r="116" spans="1:13" x14ac:dyDescent="0.25">
      <c r="A116" s="483"/>
      <c r="B116" s="129" t="s">
        <v>82</v>
      </c>
      <c r="C116" s="32"/>
      <c r="D116" s="486"/>
      <c r="E116" s="489"/>
      <c r="F116" s="492"/>
      <c r="G116" s="469"/>
      <c r="H116" s="469">
        <f t="shared" si="3"/>
        <v>0</v>
      </c>
      <c r="K116" s="349">
        <v>50</v>
      </c>
      <c r="M116" s="258"/>
    </row>
    <row r="117" spans="1:13" x14ac:dyDescent="0.25">
      <c r="A117" s="483"/>
      <c r="B117" s="129" t="s">
        <v>83</v>
      </c>
      <c r="C117" s="32"/>
      <c r="D117" s="486"/>
      <c r="E117" s="489"/>
      <c r="F117" s="492"/>
      <c r="G117" s="469"/>
      <c r="H117" s="469">
        <f t="shared" si="3"/>
        <v>0</v>
      </c>
      <c r="K117" s="349">
        <v>50</v>
      </c>
      <c r="M117" s="258"/>
    </row>
    <row r="118" spans="1:13" x14ac:dyDescent="0.25">
      <c r="A118" s="484"/>
      <c r="B118" s="129" t="s">
        <v>84</v>
      </c>
      <c r="C118" s="32"/>
      <c r="D118" s="487"/>
      <c r="E118" s="490"/>
      <c r="F118" s="493"/>
      <c r="G118" s="470"/>
      <c r="H118" s="470">
        <f t="shared" si="3"/>
        <v>0</v>
      </c>
      <c r="K118" s="349">
        <v>50</v>
      </c>
      <c r="M118" s="258"/>
    </row>
  </sheetData>
  <mergeCells count="50">
    <mergeCell ref="E42:E43"/>
    <mergeCell ref="I30:I31"/>
    <mergeCell ref="I33:I34"/>
    <mergeCell ref="I37:I38"/>
    <mergeCell ref="I42:I43"/>
    <mergeCell ref="F37:F38"/>
    <mergeCell ref="F42:F43"/>
    <mergeCell ref="F30:F31"/>
    <mergeCell ref="F33:F34"/>
    <mergeCell ref="G33:G34"/>
    <mergeCell ref="G30:G31"/>
    <mergeCell ref="G37:G38"/>
    <mergeCell ref="G42:G43"/>
    <mergeCell ref="F115:F118"/>
    <mergeCell ref="B100:C100"/>
    <mergeCell ref="B110:G110"/>
    <mergeCell ref="G115:G118"/>
    <mergeCell ref="A30:A31"/>
    <mergeCell ref="B30:B31"/>
    <mergeCell ref="C30:C31"/>
    <mergeCell ref="D30:D31"/>
    <mergeCell ref="E30:E31"/>
    <mergeCell ref="A33:A34"/>
    <mergeCell ref="B33:B34"/>
    <mergeCell ref="C33:C34"/>
    <mergeCell ref="D33:D34"/>
    <mergeCell ref="E33:E34"/>
    <mergeCell ref="C42:C43"/>
    <mergeCell ref="D42:D43"/>
    <mergeCell ref="H115:H118"/>
    <mergeCell ref="A42:A43"/>
    <mergeCell ref="B42:B43"/>
    <mergeCell ref="A4:G4"/>
    <mergeCell ref="H30:H31"/>
    <mergeCell ref="H33:H34"/>
    <mergeCell ref="H37:H38"/>
    <mergeCell ref="H42:H43"/>
    <mergeCell ref="A37:A38"/>
    <mergeCell ref="B37:B38"/>
    <mergeCell ref="C37:C38"/>
    <mergeCell ref="D37:D38"/>
    <mergeCell ref="E37:E38"/>
    <mergeCell ref="A115:A118"/>
    <mergeCell ref="D115:D118"/>
    <mergeCell ref="E115:E118"/>
    <mergeCell ref="M30:M31"/>
    <mergeCell ref="M33:M34"/>
    <mergeCell ref="M37:M38"/>
    <mergeCell ref="M42:M43"/>
    <mergeCell ref="R30:R31"/>
  </mergeCells>
  <pageMargins left="0.7" right="0.7" top="0.75" bottom="0.75" header="0.3" footer="0.3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Y134"/>
  <sheetViews>
    <sheetView zoomScaleNormal="100" workbookViewId="0">
      <selection activeCell="P28" sqref="P28"/>
    </sheetView>
  </sheetViews>
  <sheetFormatPr defaultRowHeight="15" x14ac:dyDescent="0.25"/>
  <cols>
    <col min="1" max="1" width="2.42578125" style="13" customWidth="1"/>
    <col min="2" max="2" width="13.5703125" style="82" customWidth="1"/>
    <col min="3" max="3" width="14.7109375" style="62" customWidth="1"/>
    <col min="4" max="4" width="10.85546875" style="52" customWidth="1"/>
    <col min="5" max="5" width="3.85546875" style="21" customWidth="1"/>
    <col min="6" max="6" width="4.42578125" style="21" customWidth="1"/>
    <col min="7" max="14" width="6.42578125" style="26" customWidth="1"/>
    <col min="15" max="15" width="11" style="26" customWidth="1"/>
    <col min="16" max="16" width="11.42578125" style="26" customWidth="1"/>
    <col min="18" max="18" width="9" customWidth="1"/>
    <col min="19" max="19" width="5.5703125" style="26" hidden="1" customWidth="1"/>
    <col min="20" max="20" width="10.140625" style="26" hidden="1" customWidth="1"/>
    <col min="23" max="25" width="9.140625" style="352"/>
  </cols>
  <sheetData>
    <row r="1" spans="1:25" x14ac:dyDescent="0.25">
      <c r="A1" s="7"/>
      <c r="B1" s="78"/>
      <c r="D1" s="61"/>
    </row>
    <row r="2" spans="1:25" x14ac:dyDescent="0.25">
      <c r="A2" s="11"/>
      <c r="B2" s="79"/>
      <c r="D2" s="16"/>
    </row>
    <row r="3" spans="1:25" x14ac:dyDescent="0.25">
      <c r="A3" s="11"/>
      <c r="B3" s="79"/>
      <c r="D3" s="60"/>
    </row>
    <row r="4" spans="1:25" x14ac:dyDescent="0.25">
      <c r="A4" s="83" t="s">
        <v>8</v>
      </c>
      <c r="B4" s="84" t="s">
        <v>224</v>
      </c>
      <c r="C4" s="72"/>
      <c r="D4" s="2"/>
      <c r="E4" s="1"/>
      <c r="F4" s="1"/>
      <c r="G4" s="85"/>
      <c r="H4" s="85"/>
      <c r="I4" s="85"/>
      <c r="J4" s="85"/>
      <c r="K4" s="85"/>
      <c r="L4" s="85"/>
      <c r="M4" s="85"/>
      <c r="N4" s="85"/>
      <c r="O4" s="85"/>
      <c r="P4" s="85"/>
      <c r="S4" s="85"/>
      <c r="T4" s="85"/>
    </row>
    <row r="5" spans="1:25" x14ac:dyDescent="0.25">
      <c r="A5" s="83"/>
      <c r="B5" s="86"/>
      <c r="C5" s="72"/>
      <c r="D5" s="2"/>
      <c r="E5" s="1"/>
      <c r="F5" s="1"/>
      <c r="G5" s="85"/>
      <c r="H5" s="85"/>
      <c r="I5" s="85"/>
      <c r="J5" s="85"/>
      <c r="K5" s="85"/>
      <c r="L5" s="85"/>
      <c r="M5" s="85"/>
      <c r="N5" s="85"/>
      <c r="O5" s="85"/>
      <c r="P5" s="85"/>
      <c r="S5" s="85"/>
      <c r="T5" s="85"/>
    </row>
    <row r="6" spans="1:25" x14ac:dyDescent="0.25">
      <c r="A6" s="83"/>
      <c r="B6" s="87" t="s">
        <v>223</v>
      </c>
      <c r="C6" s="72"/>
      <c r="D6" s="2"/>
      <c r="E6" s="1"/>
      <c r="F6" s="1"/>
      <c r="G6" s="85"/>
      <c r="H6" s="85"/>
      <c r="I6" s="85"/>
      <c r="J6" s="85"/>
      <c r="K6" s="85"/>
      <c r="L6" s="85"/>
      <c r="M6" s="85"/>
      <c r="N6" s="85"/>
      <c r="O6" s="85"/>
      <c r="P6" s="85"/>
      <c r="S6" s="85"/>
      <c r="T6" s="85"/>
    </row>
    <row r="7" spans="1:25" x14ac:dyDescent="0.25">
      <c r="B7" s="80" t="s">
        <v>7</v>
      </c>
      <c r="C7" s="182" t="s">
        <v>383</v>
      </c>
      <c r="D7" s="183"/>
      <c r="E7" s="184"/>
    </row>
    <row r="8" spans="1:25" x14ac:dyDescent="0.25">
      <c r="B8" s="160" t="s">
        <v>5</v>
      </c>
      <c r="C8" s="72"/>
      <c r="D8" s="2"/>
      <c r="E8" s="5"/>
      <c r="F8" s="5"/>
    </row>
    <row r="9" spans="1:25" x14ac:dyDescent="0.25">
      <c r="B9" s="521" t="s">
        <v>103</v>
      </c>
      <c r="C9" s="522"/>
      <c r="D9" s="5" t="s">
        <v>76</v>
      </c>
      <c r="E9" s="5"/>
      <c r="F9" s="5"/>
    </row>
    <row r="10" spans="1:25" x14ac:dyDescent="0.25">
      <c r="B10" s="156"/>
      <c r="C10" s="5"/>
      <c r="D10" s="5" t="s">
        <v>172</v>
      </c>
      <c r="E10" s="5"/>
      <c r="F10" s="5"/>
    </row>
    <row r="11" spans="1:25" s="266" customFormat="1" ht="15.75" x14ac:dyDescent="0.25">
      <c r="A11" s="13"/>
      <c r="B11" s="525" t="s">
        <v>352</v>
      </c>
      <c r="C11" s="526"/>
      <c r="D11" s="526"/>
      <c r="E11" s="526"/>
      <c r="F11" s="265"/>
      <c r="G11" s="26"/>
      <c r="H11" s="26"/>
      <c r="I11" s="293"/>
      <c r="J11" s="293"/>
      <c r="K11" s="293"/>
      <c r="L11" s="293"/>
      <c r="M11" s="293"/>
      <c r="N11" s="293"/>
      <c r="O11" s="293"/>
      <c r="P11" s="293"/>
      <c r="Q11" s="26"/>
      <c r="R11" s="26"/>
      <c r="W11" s="352"/>
      <c r="X11" s="352"/>
      <c r="Y11" s="352"/>
    </row>
    <row r="12" spans="1:25" s="266" customFormat="1" ht="15.75" x14ac:dyDescent="0.25">
      <c r="A12" s="13"/>
      <c r="B12" s="294" t="s">
        <v>353</v>
      </c>
      <c r="C12" s="265"/>
      <c r="D12" s="295" t="s">
        <v>354</v>
      </c>
      <c r="E12" s="295"/>
      <c r="F12" s="26"/>
      <c r="G12" s="523" t="s">
        <v>4</v>
      </c>
      <c r="H12" s="524"/>
      <c r="I12" s="5" t="s">
        <v>175</v>
      </c>
      <c r="J12" s="293"/>
      <c r="K12" s="293"/>
      <c r="L12" s="293"/>
      <c r="M12" s="293"/>
      <c r="N12" s="293"/>
      <c r="O12" s="293"/>
      <c r="P12" s="293"/>
      <c r="Q12" s="26"/>
      <c r="R12" s="26"/>
      <c r="W12" s="352"/>
      <c r="X12" s="352"/>
      <c r="Y12" s="352"/>
    </row>
    <row r="13" spans="1:25" s="266" customFormat="1" ht="15.75" x14ac:dyDescent="0.25">
      <c r="A13" s="13"/>
      <c r="B13" s="264"/>
      <c r="C13" s="265"/>
      <c r="D13" s="295" t="s">
        <v>355</v>
      </c>
      <c r="E13" s="295"/>
      <c r="F13" s="26"/>
      <c r="G13" s="156"/>
      <c r="H13" s="5"/>
      <c r="I13" s="5" t="s">
        <v>176</v>
      </c>
      <c r="J13" s="293"/>
      <c r="K13" s="293"/>
      <c r="L13" s="293"/>
      <c r="M13" s="293"/>
      <c r="N13" s="293"/>
      <c r="O13" s="293"/>
      <c r="P13" s="293"/>
      <c r="Q13" s="26"/>
      <c r="R13" s="26"/>
      <c r="W13" s="352"/>
      <c r="X13" s="352"/>
      <c r="Y13" s="352"/>
    </row>
    <row r="14" spans="1:25" s="266" customFormat="1" ht="15.75" x14ac:dyDescent="0.25">
      <c r="A14" s="13"/>
      <c r="B14" s="264"/>
      <c r="C14" s="265"/>
      <c r="D14" s="295" t="s">
        <v>356</v>
      </c>
      <c r="E14" s="295"/>
      <c r="F14" s="26"/>
      <c r="G14" s="156"/>
      <c r="H14" s="5"/>
      <c r="I14" s="5" t="s">
        <v>299</v>
      </c>
      <c r="J14" s="293"/>
      <c r="K14" s="293"/>
      <c r="L14" s="293"/>
      <c r="M14" s="293"/>
      <c r="N14" s="293"/>
      <c r="O14" s="293"/>
      <c r="P14" s="293"/>
      <c r="Q14" s="26"/>
      <c r="R14" s="26"/>
      <c r="W14" s="352"/>
      <c r="X14" s="352"/>
      <c r="Y14" s="352"/>
    </row>
    <row r="15" spans="1:25" s="266" customFormat="1" ht="15.75" x14ac:dyDescent="0.25">
      <c r="A15" s="13"/>
      <c r="B15" s="264"/>
      <c r="C15" s="265"/>
      <c r="D15" s="295" t="s">
        <v>357</v>
      </c>
      <c r="E15" s="295"/>
      <c r="F15" s="26"/>
      <c r="G15" s="156"/>
      <c r="H15" s="5"/>
      <c r="I15" s="5" t="s">
        <v>300</v>
      </c>
      <c r="J15" s="293"/>
      <c r="K15" s="293"/>
      <c r="L15" s="293"/>
      <c r="M15" s="293"/>
      <c r="N15" s="293"/>
      <c r="O15" s="293"/>
      <c r="P15" s="293"/>
      <c r="Q15" s="26"/>
      <c r="R15" s="26"/>
      <c r="W15" s="352"/>
      <c r="X15" s="352"/>
      <c r="Y15" s="352"/>
    </row>
    <row r="16" spans="1:25" s="266" customFormat="1" ht="15.75" x14ac:dyDescent="0.25">
      <c r="A16" s="13"/>
      <c r="B16" s="264"/>
      <c r="C16" s="265"/>
      <c r="D16" s="295" t="s">
        <v>358</v>
      </c>
      <c r="E16" s="295"/>
      <c r="F16" s="26"/>
      <c r="G16" s="1"/>
      <c r="H16" s="163"/>
      <c r="I16" s="5" t="s">
        <v>301</v>
      </c>
      <c r="J16" s="293"/>
      <c r="K16" s="293"/>
      <c r="L16" s="293"/>
      <c r="M16" s="293"/>
      <c r="N16" s="293"/>
      <c r="O16" s="293"/>
      <c r="P16" s="293"/>
      <c r="Q16" s="26"/>
      <c r="R16" s="26"/>
      <c r="W16" s="352"/>
      <c r="X16" s="352"/>
      <c r="Y16" s="352"/>
    </row>
    <row r="17" spans="1:25" s="266" customFormat="1" ht="15.75" x14ac:dyDescent="0.25">
      <c r="A17" s="13"/>
      <c r="B17" s="264"/>
      <c r="C17" s="265"/>
      <c r="D17" s="295" t="s">
        <v>359</v>
      </c>
      <c r="E17" s="295"/>
      <c r="F17" s="26"/>
      <c r="G17" s="1"/>
      <c r="H17" s="163"/>
      <c r="I17" s="5" t="s">
        <v>252</v>
      </c>
      <c r="J17" s="293"/>
      <c r="K17" s="293"/>
      <c r="L17" s="293"/>
      <c r="M17" s="293"/>
      <c r="N17" s="293"/>
      <c r="O17" s="293"/>
      <c r="P17" s="293"/>
      <c r="Q17" s="26"/>
      <c r="R17" s="26"/>
      <c r="W17" s="352"/>
      <c r="X17" s="352"/>
      <c r="Y17" s="352"/>
    </row>
    <row r="18" spans="1:25" x14ac:dyDescent="0.25">
      <c r="B18" s="296" t="s">
        <v>360</v>
      </c>
      <c r="C18" s="297"/>
      <c r="D18" s="528" t="s">
        <v>320</v>
      </c>
      <c r="E18" s="528"/>
      <c r="F18" s="528"/>
      <c r="G18" s="528"/>
      <c r="H18" s="528"/>
      <c r="I18" s="528"/>
      <c r="J18" s="528"/>
      <c r="K18" s="300"/>
      <c r="L18" s="300"/>
      <c r="M18" s="300"/>
      <c r="N18" s="300"/>
      <c r="O18" s="300"/>
      <c r="P18" s="300"/>
    </row>
    <row r="19" spans="1:25" s="266" customFormat="1" x14ac:dyDescent="0.25">
      <c r="A19" s="13"/>
      <c r="B19" s="527" t="s">
        <v>361</v>
      </c>
      <c r="C19" s="527"/>
      <c r="D19" s="529" t="s">
        <v>363</v>
      </c>
      <c r="E19" s="529"/>
      <c r="F19" s="529"/>
      <c r="G19" s="529"/>
      <c r="H19" s="529"/>
      <c r="I19" s="529"/>
      <c r="J19" s="529"/>
      <c r="K19" s="301"/>
      <c r="L19" s="301"/>
      <c r="M19" s="301"/>
      <c r="N19" s="301"/>
      <c r="O19" s="301"/>
      <c r="P19" s="301"/>
      <c r="S19" s="26"/>
      <c r="T19" s="26"/>
      <c r="W19" s="352"/>
      <c r="X19" s="352"/>
      <c r="Y19" s="352"/>
    </row>
    <row r="20" spans="1:25" s="266" customFormat="1" ht="15.75" customHeight="1" thickBot="1" x14ac:dyDescent="0.3">
      <c r="B20" s="527"/>
      <c r="C20" s="527"/>
      <c r="D20" s="530" t="s">
        <v>385</v>
      </c>
      <c r="E20" s="530"/>
      <c r="F20" s="530"/>
      <c r="G20" s="531"/>
      <c r="H20" s="531"/>
      <c r="I20" s="531"/>
      <c r="J20" s="531"/>
      <c r="K20" s="302"/>
      <c r="L20" s="302"/>
      <c r="M20" s="302"/>
      <c r="N20" s="302"/>
      <c r="O20" s="302"/>
      <c r="P20" s="302"/>
      <c r="W20" s="352"/>
      <c r="X20" s="352"/>
      <c r="Y20" s="352"/>
    </row>
    <row r="21" spans="1:25" x14ac:dyDescent="0.25">
      <c r="B21" s="162" t="s">
        <v>318</v>
      </c>
      <c r="C21" s="163"/>
      <c r="D21" s="161" t="s">
        <v>319</v>
      </c>
      <c r="E21" s="5"/>
      <c r="F21" s="5"/>
      <c r="G21" s="511" t="s">
        <v>366</v>
      </c>
      <c r="H21" s="512"/>
      <c r="I21" s="512"/>
      <c r="J21" s="513"/>
      <c r="K21" s="511" t="s">
        <v>12</v>
      </c>
      <c r="L21" s="512"/>
      <c r="M21" s="512"/>
      <c r="N21" s="513"/>
      <c r="O21" s="511" t="s">
        <v>367</v>
      </c>
      <c r="P21" s="513"/>
    </row>
    <row r="22" spans="1:25" ht="16.5" customHeight="1" x14ac:dyDescent="0.25">
      <c r="A22" s="229" t="s">
        <v>0</v>
      </c>
      <c r="B22" s="231" t="s">
        <v>3</v>
      </c>
      <c r="C22" s="227" t="s">
        <v>2</v>
      </c>
      <c r="D22" s="228" t="s">
        <v>9</v>
      </c>
      <c r="E22" s="232" t="s">
        <v>1</v>
      </c>
      <c r="F22" s="304" t="s">
        <v>102</v>
      </c>
      <c r="G22" s="517" t="s">
        <v>348</v>
      </c>
      <c r="H22" s="518"/>
      <c r="I22" s="514" t="s">
        <v>382</v>
      </c>
      <c r="J22" s="515"/>
      <c r="K22" s="507" t="s">
        <v>348</v>
      </c>
      <c r="L22" s="508"/>
      <c r="M22" s="514" t="s">
        <v>382</v>
      </c>
      <c r="N22" s="515"/>
      <c r="O22" s="312" t="s">
        <v>348</v>
      </c>
      <c r="P22" s="313" t="s">
        <v>382</v>
      </c>
      <c r="S22" s="255" t="s">
        <v>347</v>
      </c>
      <c r="T22" s="256"/>
    </row>
    <row r="23" spans="1:25" ht="20.45" customHeight="1" x14ac:dyDescent="0.25">
      <c r="A23" s="19"/>
      <c r="B23" s="81"/>
      <c r="C23" s="63"/>
      <c r="D23" s="47"/>
      <c r="E23" s="73"/>
      <c r="F23" s="305"/>
      <c r="G23" s="306" t="s">
        <v>105</v>
      </c>
      <c r="H23" s="149" t="s">
        <v>106</v>
      </c>
      <c r="I23" s="149" t="s">
        <v>105</v>
      </c>
      <c r="J23" s="307" t="s">
        <v>106</v>
      </c>
      <c r="K23" s="306" t="s">
        <v>105</v>
      </c>
      <c r="L23" s="149" t="s">
        <v>106</v>
      </c>
      <c r="M23" s="149" t="s">
        <v>105</v>
      </c>
      <c r="N23" s="307" t="s">
        <v>106</v>
      </c>
      <c r="O23" s="306"/>
      <c r="P23" s="307"/>
      <c r="S23" s="148" t="s">
        <v>105</v>
      </c>
      <c r="T23" s="149" t="s">
        <v>106</v>
      </c>
    </row>
    <row r="24" spans="1:25" x14ac:dyDescent="0.25">
      <c r="A24" s="200">
        <v>1</v>
      </c>
      <c r="B24" s="201" t="s">
        <v>178</v>
      </c>
      <c r="C24" s="64" t="s">
        <v>184</v>
      </c>
      <c r="D24" s="31" t="s">
        <v>185</v>
      </c>
      <c r="E24" s="74"/>
      <c r="F24" s="212"/>
      <c r="G24" s="519">
        <f t="shared" ref="G24:G55" si="0">K24+O24</f>
        <v>1700</v>
      </c>
      <c r="H24" s="520"/>
      <c r="I24" s="532">
        <f>M24+P24</f>
        <v>1790</v>
      </c>
      <c r="J24" s="533"/>
      <c r="K24" s="505">
        <f t="shared" ref="K24:K55" si="1">ROUND(S24*(1+ОбщаяНаценка/100),-1)</f>
        <v>330</v>
      </c>
      <c r="L24" s="506" t="e">
        <f>ROUND(#REF!*(1+Наценка!$C$15/100),-1)</f>
        <v>#REF!</v>
      </c>
      <c r="M24" s="509">
        <f t="shared" ref="M24:M55" si="2">ROUND(K24*1.05,-1)</f>
        <v>350</v>
      </c>
      <c r="N24" s="510"/>
      <c r="O24" s="310">
        <f>' КОРПУС Кухня'!G7</f>
        <v>1370</v>
      </c>
      <c r="P24" s="316">
        <f>ROUND(O24*1.05,-1)</f>
        <v>1440</v>
      </c>
      <c r="Q24" s="172" t="s">
        <v>321</v>
      </c>
      <c r="R24" s="172"/>
      <c r="S24" s="351">
        <v>330</v>
      </c>
      <c r="T24" s="351"/>
      <c r="W24" s="258"/>
    </row>
    <row r="25" spans="1:25" x14ac:dyDescent="0.25">
      <c r="A25" s="200">
        <v>2</v>
      </c>
      <c r="B25" s="238" t="s">
        <v>328</v>
      </c>
      <c r="C25" s="142" t="s">
        <v>184</v>
      </c>
      <c r="D25" s="249" t="s">
        <v>329</v>
      </c>
      <c r="E25" s="171"/>
      <c r="F25" s="215"/>
      <c r="G25" s="519">
        <f t="shared" si="0"/>
        <v>1750</v>
      </c>
      <c r="H25" s="520"/>
      <c r="I25" s="532">
        <f t="shared" ref="I25:I31" si="3">M25+P25</f>
        <v>1840</v>
      </c>
      <c r="J25" s="533"/>
      <c r="K25" s="505">
        <f t="shared" si="1"/>
        <v>350</v>
      </c>
      <c r="L25" s="506" t="e">
        <f>ROUND(#REF!*(1+Наценка!$C$15/100),-1)</f>
        <v>#REF!</v>
      </c>
      <c r="M25" s="509">
        <f t="shared" si="2"/>
        <v>370</v>
      </c>
      <c r="N25" s="510"/>
      <c r="O25" s="310">
        <f>' КОРПУС Кухня'!G8</f>
        <v>1400</v>
      </c>
      <c r="P25" s="316">
        <f t="shared" ref="P25:P88" si="4">ROUND(O25*1.05,-1)</f>
        <v>1470</v>
      </c>
      <c r="Q25" s="172" t="s">
        <v>322</v>
      </c>
      <c r="R25" s="172"/>
      <c r="S25" s="351">
        <v>350</v>
      </c>
      <c r="T25" s="351"/>
      <c r="W25" s="258"/>
    </row>
    <row r="26" spans="1:25" x14ac:dyDescent="0.25">
      <c r="A26" s="200">
        <v>3</v>
      </c>
      <c r="B26" s="238" t="s">
        <v>179</v>
      </c>
      <c r="C26" s="142" t="s">
        <v>184</v>
      </c>
      <c r="D26" s="249" t="s">
        <v>186</v>
      </c>
      <c r="E26" s="171"/>
      <c r="F26" s="215"/>
      <c r="G26" s="519">
        <f t="shared" si="0"/>
        <v>1890</v>
      </c>
      <c r="H26" s="520"/>
      <c r="I26" s="532">
        <f t="shared" si="3"/>
        <v>1980</v>
      </c>
      <c r="J26" s="533"/>
      <c r="K26" s="505">
        <f t="shared" si="1"/>
        <v>420</v>
      </c>
      <c r="L26" s="506"/>
      <c r="M26" s="509">
        <f t="shared" si="2"/>
        <v>440</v>
      </c>
      <c r="N26" s="510"/>
      <c r="O26" s="310">
        <f>' КОРПУС Кухня'!G9</f>
        <v>1470</v>
      </c>
      <c r="P26" s="316">
        <f t="shared" si="4"/>
        <v>1540</v>
      </c>
      <c r="Q26" s="172" t="s">
        <v>323</v>
      </c>
      <c r="R26" s="172"/>
      <c r="S26" s="351">
        <v>420</v>
      </c>
      <c r="T26" s="351"/>
      <c r="W26" s="258"/>
    </row>
    <row r="27" spans="1:25" x14ac:dyDescent="0.25">
      <c r="A27" s="200">
        <v>4</v>
      </c>
      <c r="B27" s="238" t="s">
        <v>180</v>
      </c>
      <c r="C27" s="142" t="s">
        <v>184</v>
      </c>
      <c r="D27" s="249" t="s">
        <v>187</v>
      </c>
      <c r="E27" s="171"/>
      <c r="F27" s="215"/>
      <c r="G27" s="519">
        <f t="shared" si="0"/>
        <v>2000</v>
      </c>
      <c r="H27" s="520"/>
      <c r="I27" s="532">
        <f t="shared" si="3"/>
        <v>2100</v>
      </c>
      <c r="J27" s="533"/>
      <c r="K27" s="505">
        <f t="shared" si="1"/>
        <v>470</v>
      </c>
      <c r="L27" s="506"/>
      <c r="M27" s="509">
        <f t="shared" si="2"/>
        <v>490</v>
      </c>
      <c r="N27" s="510"/>
      <c r="O27" s="310">
        <f>' КОРПУС Кухня'!G10</f>
        <v>1530</v>
      </c>
      <c r="P27" s="316">
        <f t="shared" si="4"/>
        <v>1610</v>
      </c>
      <c r="Q27" s="172" t="s">
        <v>324</v>
      </c>
      <c r="R27" s="172"/>
      <c r="S27" s="351">
        <v>470</v>
      </c>
      <c r="T27" s="351"/>
      <c r="W27" s="258"/>
    </row>
    <row r="28" spans="1:25" x14ac:dyDescent="0.25">
      <c r="A28" s="200">
        <v>5</v>
      </c>
      <c r="B28" s="238" t="s">
        <v>181</v>
      </c>
      <c r="C28" s="142" t="s">
        <v>184</v>
      </c>
      <c r="D28" s="249" t="s">
        <v>188</v>
      </c>
      <c r="E28" s="171"/>
      <c r="F28" s="215"/>
      <c r="G28" s="519">
        <f t="shared" si="0"/>
        <v>2100</v>
      </c>
      <c r="H28" s="520"/>
      <c r="I28" s="532">
        <f t="shared" si="3"/>
        <v>2210</v>
      </c>
      <c r="J28" s="533"/>
      <c r="K28" s="505">
        <f t="shared" si="1"/>
        <v>520</v>
      </c>
      <c r="L28" s="506"/>
      <c r="M28" s="509">
        <f t="shared" si="2"/>
        <v>550</v>
      </c>
      <c r="N28" s="510"/>
      <c r="O28" s="310">
        <f>' КОРПУС Кухня'!G11</f>
        <v>1580</v>
      </c>
      <c r="P28" s="316">
        <f t="shared" si="4"/>
        <v>1660</v>
      </c>
      <c r="Q28" s="172" t="s">
        <v>325</v>
      </c>
      <c r="R28" s="172"/>
      <c r="S28" s="351">
        <v>520</v>
      </c>
      <c r="T28" s="351"/>
      <c r="W28" s="258"/>
    </row>
    <row r="29" spans="1:25" x14ac:dyDescent="0.25">
      <c r="A29" s="200">
        <v>6</v>
      </c>
      <c r="B29" s="238" t="s">
        <v>182</v>
      </c>
      <c r="C29" s="142" t="s">
        <v>184</v>
      </c>
      <c r="D29" s="249" t="s">
        <v>189</v>
      </c>
      <c r="E29" s="171"/>
      <c r="F29" s="215"/>
      <c r="G29" s="519">
        <f t="shared" si="0"/>
        <v>2220</v>
      </c>
      <c r="H29" s="520"/>
      <c r="I29" s="532">
        <f t="shared" si="3"/>
        <v>2330</v>
      </c>
      <c r="J29" s="533"/>
      <c r="K29" s="505">
        <f t="shared" si="1"/>
        <v>610</v>
      </c>
      <c r="L29" s="506" t="e">
        <f>ROUND(#REF!*(1+Наценка!$C$15/100),-1)</f>
        <v>#REF!</v>
      </c>
      <c r="M29" s="509">
        <f t="shared" si="2"/>
        <v>640</v>
      </c>
      <c r="N29" s="510"/>
      <c r="O29" s="310">
        <f>' КОРПУС Кухня'!G12</f>
        <v>1610</v>
      </c>
      <c r="P29" s="316">
        <f t="shared" si="4"/>
        <v>1690</v>
      </c>
      <c r="Q29" s="172"/>
      <c r="R29" s="172"/>
      <c r="S29" s="351">
        <v>610</v>
      </c>
      <c r="T29" s="351"/>
      <c r="W29" s="258"/>
    </row>
    <row r="30" spans="1:25" x14ac:dyDescent="0.25">
      <c r="A30" s="200">
        <v>7</v>
      </c>
      <c r="B30" s="235" t="s">
        <v>183</v>
      </c>
      <c r="C30" s="142" t="s">
        <v>184</v>
      </c>
      <c r="D30" s="249" t="s">
        <v>190</v>
      </c>
      <c r="E30" s="171"/>
      <c r="F30" s="215"/>
      <c r="G30" s="519">
        <f t="shared" si="0"/>
        <v>700</v>
      </c>
      <c r="H30" s="520"/>
      <c r="I30" s="532">
        <f t="shared" si="3"/>
        <v>730</v>
      </c>
      <c r="J30" s="533"/>
      <c r="K30" s="505">
        <f t="shared" si="1"/>
        <v>40</v>
      </c>
      <c r="L30" s="506" t="e">
        <f>ROUND(#REF!*(1+Наценка!$C$15/100),-1)</f>
        <v>#REF!</v>
      </c>
      <c r="M30" s="509">
        <f t="shared" si="2"/>
        <v>40</v>
      </c>
      <c r="N30" s="510"/>
      <c r="O30" s="310">
        <f>' КОРПУС Кухня'!G13</f>
        <v>660</v>
      </c>
      <c r="P30" s="316">
        <f t="shared" si="4"/>
        <v>690</v>
      </c>
      <c r="Q30" s="172"/>
      <c r="R30" s="172"/>
      <c r="S30" s="351">
        <v>40</v>
      </c>
      <c r="T30" s="351"/>
      <c r="W30" s="258"/>
    </row>
    <row r="31" spans="1:25" x14ac:dyDescent="0.25">
      <c r="A31" s="200">
        <v>8</v>
      </c>
      <c r="B31" s="238" t="s">
        <v>330</v>
      </c>
      <c r="C31" s="142" t="s">
        <v>184</v>
      </c>
      <c r="D31" s="249" t="s">
        <v>331</v>
      </c>
      <c r="E31" s="171"/>
      <c r="F31" s="215"/>
      <c r="G31" s="519">
        <f t="shared" si="0"/>
        <v>2660</v>
      </c>
      <c r="H31" s="520"/>
      <c r="I31" s="532">
        <f t="shared" si="3"/>
        <v>2790</v>
      </c>
      <c r="J31" s="533"/>
      <c r="K31" s="505">
        <f t="shared" si="1"/>
        <v>420</v>
      </c>
      <c r="L31" s="506"/>
      <c r="M31" s="509">
        <f t="shared" si="2"/>
        <v>440</v>
      </c>
      <c r="N31" s="516"/>
      <c r="O31" s="310">
        <f>' КОРПУС Кухня'!G14</f>
        <v>2240</v>
      </c>
      <c r="P31" s="316">
        <f t="shared" si="4"/>
        <v>2350</v>
      </c>
      <c r="Q31" s="172"/>
      <c r="R31" s="172"/>
      <c r="S31" s="351">
        <v>420</v>
      </c>
      <c r="T31" s="351"/>
      <c r="W31" s="258"/>
    </row>
    <row r="32" spans="1:25" x14ac:dyDescent="0.25">
      <c r="A32" s="200">
        <v>9</v>
      </c>
      <c r="B32" s="239" t="s">
        <v>192</v>
      </c>
      <c r="C32" s="178" t="s">
        <v>10</v>
      </c>
      <c r="D32" s="234" t="s">
        <v>11</v>
      </c>
      <c r="E32" s="171">
        <v>2</v>
      </c>
      <c r="F32" s="215">
        <v>0.01</v>
      </c>
      <c r="G32" s="314">
        <f t="shared" si="0"/>
        <v>1910</v>
      </c>
      <c r="H32" s="315">
        <f>L32+O32</f>
        <v>1730</v>
      </c>
      <c r="I32" s="303">
        <f>M32+P32</f>
        <v>2010</v>
      </c>
      <c r="J32" s="309">
        <f>N32+P32</f>
        <v>1820</v>
      </c>
      <c r="K32" s="311">
        <f t="shared" si="1"/>
        <v>970</v>
      </c>
      <c r="L32" s="118">
        <f t="shared" ref="L32:L63" si="5">ROUND(T32*(1+ОбщаяНаценка/100),-1)</f>
        <v>790</v>
      </c>
      <c r="M32" s="118">
        <f t="shared" si="2"/>
        <v>1020</v>
      </c>
      <c r="N32" s="308">
        <f t="shared" ref="N32:N63" si="6">ROUND(L32*1.05,-1)</f>
        <v>830</v>
      </c>
      <c r="O32" s="310">
        <f>' КОРПУС Кухня'!G16</f>
        <v>940</v>
      </c>
      <c r="P32" s="316">
        <f t="shared" si="4"/>
        <v>990</v>
      </c>
      <c r="S32" s="351">
        <v>970</v>
      </c>
      <c r="T32" s="351">
        <v>790</v>
      </c>
      <c r="W32" s="258"/>
    </row>
    <row r="33" spans="1:23" x14ac:dyDescent="0.25">
      <c r="A33" s="200">
        <v>10</v>
      </c>
      <c r="B33" s="204" t="s">
        <v>196</v>
      </c>
      <c r="C33" s="66" t="s">
        <v>217</v>
      </c>
      <c r="D33" s="25" t="s">
        <v>173</v>
      </c>
      <c r="E33" s="74"/>
      <c r="F33" s="212"/>
      <c r="G33" s="314">
        <f t="shared" si="0"/>
        <v>2230</v>
      </c>
      <c r="H33" s="315">
        <f t="shared" ref="H33:H64" si="7">L33+O33</f>
        <v>2060</v>
      </c>
      <c r="I33" s="303">
        <f t="shared" ref="I33:I96" si="8">M33+P33</f>
        <v>2340</v>
      </c>
      <c r="J33" s="309">
        <f t="shared" ref="J33:J96" si="9">N33+P33</f>
        <v>2170</v>
      </c>
      <c r="K33" s="311">
        <f t="shared" si="1"/>
        <v>1090</v>
      </c>
      <c r="L33" s="118">
        <f t="shared" si="5"/>
        <v>920</v>
      </c>
      <c r="M33" s="118">
        <f t="shared" si="2"/>
        <v>1140</v>
      </c>
      <c r="N33" s="308">
        <f t="shared" si="6"/>
        <v>970</v>
      </c>
      <c r="O33" s="310">
        <f>' КОРПУС Кухня'!G17</f>
        <v>1140</v>
      </c>
      <c r="P33" s="316">
        <f t="shared" si="4"/>
        <v>1200</v>
      </c>
      <c r="S33" s="351">
        <v>1090</v>
      </c>
      <c r="T33" s="351">
        <v>920</v>
      </c>
      <c r="W33" s="258"/>
    </row>
    <row r="34" spans="1:23" x14ac:dyDescent="0.25">
      <c r="A34" s="200">
        <v>11</v>
      </c>
      <c r="B34" s="203" t="s">
        <v>274</v>
      </c>
      <c r="C34" s="67" t="s">
        <v>217</v>
      </c>
      <c r="D34" s="36" t="s">
        <v>13</v>
      </c>
      <c r="E34" s="74">
        <v>3</v>
      </c>
      <c r="F34" s="212">
        <v>0.01</v>
      </c>
      <c r="G34" s="314">
        <f t="shared" si="0"/>
        <v>2300</v>
      </c>
      <c r="H34" s="315">
        <f t="shared" si="7"/>
        <v>2120</v>
      </c>
      <c r="I34" s="303">
        <f t="shared" si="8"/>
        <v>2410</v>
      </c>
      <c r="J34" s="309">
        <f t="shared" si="9"/>
        <v>2220</v>
      </c>
      <c r="K34" s="311">
        <f t="shared" si="1"/>
        <v>1250</v>
      </c>
      <c r="L34" s="118">
        <f t="shared" si="5"/>
        <v>1070</v>
      </c>
      <c r="M34" s="118">
        <f t="shared" si="2"/>
        <v>1310</v>
      </c>
      <c r="N34" s="308">
        <f t="shared" si="6"/>
        <v>1120</v>
      </c>
      <c r="O34" s="310">
        <f>' КОРПУС Кухня'!G18</f>
        <v>1050</v>
      </c>
      <c r="P34" s="316">
        <f t="shared" si="4"/>
        <v>1100</v>
      </c>
      <c r="S34" s="351">
        <v>1250</v>
      </c>
      <c r="T34" s="351">
        <v>1070</v>
      </c>
      <c r="W34" s="258"/>
    </row>
    <row r="35" spans="1:23" x14ac:dyDescent="0.25">
      <c r="A35" s="200">
        <v>12</v>
      </c>
      <c r="B35" s="201" t="s">
        <v>115</v>
      </c>
      <c r="C35" s="66" t="s">
        <v>217</v>
      </c>
      <c r="D35" s="25" t="s">
        <v>127</v>
      </c>
      <c r="E35" s="74"/>
      <c r="F35" s="212"/>
      <c r="G35" s="314">
        <f t="shared" si="0"/>
        <v>2710</v>
      </c>
      <c r="H35" s="315">
        <f t="shared" si="7"/>
        <v>2540</v>
      </c>
      <c r="I35" s="303">
        <f t="shared" si="8"/>
        <v>2840</v>
      </c>
      <c r="J35" s="309">
        <f t="shared" si="9"/>
        <v>2660</v>
      </c>
      <c r="K35" s="311">
        <f t="shared" si="1"/>
        <v>1430</v>
      </c>
      <c r="L35" s="118">
        <f t="shared" si="5"/>
        <v>1260</v>
      </c>
      <c r="M35" s="118">
        <f t="shared" si="2"/>
        <v>1500</v>
      </c>
      <c r="N35" s="308">
        <f t="shared" si="6"/>
        <v>1320</v>
      </c>
      <c r="O35" s="310">
        <f>' КОРПУС Кухня'!G19</f>
        <v>1280</v>
      </c>
      <c r="P35" s="316">
        <f t="shared" si="4"/>
        <v>1340</v>
      </c>
      <c r="S35" s="351">
        <v>1430</v>
      </c>
      <c r="T35" s="351">
        <v>1260</v>
      </c>
      <c r="W35" s="258"/>
    </row>
    <row r="36" spans="1:23" x14ac:dyDescent="0.25">
      <c r="A36" s="200">
        <v>13</v>
      </c>
      <c r="B36" s="201" t="s">
        <v>262</v>
      </c>
      <c r="C36" s="66" t="s">
        <v>217</v>
      </c>
      <c r="D36" s="25" t="s">
        <v>264</v>
      </c>
      <c r="E36" s="74"/>
      <c r="F36" s="212"/>
      <c r="G36" s="314">
        <f t="shared" si="0"/>
        <v>2380</v>
      </c>
      <c r="H36" s="315">
        <f t="shared" si="7"/>
        <v>2200</v>
      </c>
      <c r="I36" s="303">
        <f t="shared" si="8"/>
        <v>2500</v>
      </c>
      <c r="J36" s="309">
        <f t="shared" si="9"/>
        <v>2310</v>
      </c>
      <c r="K36" s="311">
        <f t="shared" si="1"/>
        <v>1260</v>
      </c>
      <c r="L36" s="118">
        <f t="shared" si="5"/>
        <v>1080</v>
      </c>
      <c r="M36" s="118">
        <f t="shared" si="2"/>
        <v>1320</v>
      </c>
      <c r="N36" s="308">
        <f t="shared" si="6"/>
        <v>1130</v>
      </c>
      <c r="O36" s="310">
        <f>' КОРПУС Кухня'!G21</f>
        <v>1120</v>
      </c>
      <c r="P36" s="316">
        <f t="shared" si="4"/>
        <v>1180</v>
      </c>
      <c r="S36" s="351">
        <v>1260</v>
      </c>
      <c r="T36" s="351">
        <v>1080</v>
      </c>
      <c r="W36" s="258"/>
    </row>
    <row r="37" spans="1:23" x14ac:dyDescent="0.25">
      <c r="A37" s="200">
        <v>14</v>
      </c>
      <c r="B37" s="201" t="s">
        <v>265</v>
      </c>
      <c r="C37" s="66" t="s">
        <v>217</v>
      </c>
      <c r="D37" s="25" t="s">
        <v>266</v>
      </c>
      <c r="E37" s="74"/>
      <c r="F37" s="212"/>
      <c r="G37" s="314">
        <f t="shared" si="0"/>
        <v>2780</v>
      </c>
      <c r="H37" s="315">
        <f t="shared" si="7"/>
        <v>2610</v>
      </c>
      <c r="I37" s="303">
        <f t="shared" si="8"/>
        <v>2920</v>
      </c>
      <c r="J37" s="309">
        <f t="shared" si="9"/>
        <v>2740</v>
      </c>
      <c r="K37" s="311">
        <f t="shared" si="1"/>
        <v>1460</v>
      </c>
      <c r="L37" s="118">
        <f t="shared" si="5"/>
        <v>1290</v>
      </c>
      <c r="M37" s="118">
        <f t="shared" si="2"/>
        <v>1530</v>
      </c>
      <c r="N37" s="308">
        <f t="shared" si="6"/>
        <v>1350</v>
      </c>
      <c r="O37" s="310">
        <f>' КОРПУС Кухня'!G22</f>
        <v>1320</v>
      </c>
      <c r="P37" s="316">
        <f t="shared" si="4"/>
        <v>1390</v>
      </c>
      <c r="S37" s="351">
        <v>1460</v>
      </c>
      <c r="T37" s="351">
        <v>1290</v>
      </c>
      <c r="W37" s="258"/>
    </row>
    <row r="38" spans="1:23" x14ac:dyDescent="0.25">
      <c r="A38" s="200">
        <v>15</v>
      </c>
      <c r="B38" s="203" t="s">
        <v>275</v>
      </c>
      <c r="C38" s="67" t="s">
        <v>217</v>
      </c>
      <c r="D38" s="58" t="s">
        <v>14</v>
      </c>
      <c r="E38" s="74">
        <v>4</v>
      </c>
      <c r="F38" s="212">
        <v>0.01</v>
      </c>
      <c r="G38" s="314">
        <f t="shared" si="0"/>
        <v>2630</v>
      </c>
      <c r="H38" s="315">
        <f t="shared" si="7"/>
        <v>2460</v>
      </c>
      <c r="I38" s="303">
        <f t="shared" si="8"/>
        <v>2760</v>
      </c>
      <c r="J38" s="309">
        <f t="shared" si="9"/>
        <v>2590</v>
      </c>
      <c r="K38" s="311">
        <f t="shared" si="1"/>
        <v>1470</v>
      </c>
      <c r="L38" s="118">
        <f t="shared" si="5"/>
        <v>1300</v>
      </c>
      <c r="M38" s="118">
        <f t="shared" si="2"/>
        <v>1540</v>
      </c>
      <c r="N38" s="308">
        <f t="shared" si="6"/>
        <v>1370</v>
      </c>
      <c r="O38" s="310">
        <f>' КОРПУС Кухня'!G23</f>
        <v>1160</v>
      </c>
      <c r="P38" s="316">
        <f t="shared" si="4"/>
        <v>1220</v>
      </c>
      <c r="S38" s="351">
        <v>1470</v>
      </c>
      <c r="T38" s="351">
        <v>1300</v>
      </c>
      <c r="W38" s="258"/>
    </row>
    <row r="39" spans="1:23" x14ac:dyDescent="0.25">
      <c r="A39" s="200">
        <v>16</v>
      </c>
      <c r="B39" s="201" t="s">
        <v>116</v>
      </c>
      <c r="C39" s="66" t="s">
        <v>217</v>
      </c>
      <c r="D39" s="25" t="s">
        <v>128</v>
      </c>
      <c r="E39" s="74"/>
      <c r="F39" s="212"/>
      <c r="G39" s="314">
        <f t="shared" si="0"/>
        <v>3160</v>
      </c>
      <c r="H39" s="315">
        <f t="shared" si="7"/>
        <v>2980</v>
      </c>
      <c r="I39" s="303">
        <f t="shared" si="8"/>
        <v>3320</v>
      </c>
      <c r="J39" s="309">
        <f t="shared" si="9"/>
        <v>3130</v>
      </c>
      <c r="K39" s="311">
        <f t="shared" si="1"/>
        <v>1730</v>
      </c>
      <c r="L39" s="118">
        <f t="shared" si="5"/>
        <v>1550</v>
      </c>
      <c r="M39" s="118">
        <f t="shared" si="2"/>
        <v>1820</v>
      </c>
      <c r="N39" s="308">
        <f t="shared" si="6"/>
        <v>1630</v>
      </c>
      <c r="O39" s="310">
        <f>' КОРПУС Кухня'!G24</f>
        <v>1430</v>
      </c>
      <c r="P39" s="316">
        <f t="shared" si="4"/>
        <v>1500</v>
      </c>
      <c r="S39" s="351">
        <v>1730</v>
      </c>
      <c r="T39" s="351">
        <v>1550</v>
      </c>
      <c r="W39" s="258"/>
    </row>
    <row r="40" spans="1:23" x14ac:dyDescent="0.25">
      <c r="A40" s="200">
        <v>17</v>
      </c>
      <c r="B40" s="203" t="s">
        <v>285</v>
      </c>
      <c r="C40" s="69" t="s">
        <v>218</v>
      </c>
      <c r="D40" s="24" t="s">
        <v>15</v>
      </c>
      <c r="E40" s="74">
        <v>5</v>
      </c>
      <c r="F40" s="212">
        <v>0.01</v>
      </c>
      <c r="G40" s="314">
        <f t="shared" si="0"/>
        <v>2810</v>
      </c>
      <c r="H40" s="315">
        <f t="shared" si="7"/>
        <v>2630</v>
      </c>
      <c r="I40" s="303">
        <f t="shared" si="8"/>
        <v>2950</v>
      </c>
      <c r="J40" s="309">
        <f t="shared" si="9"/>
        <v>2760</v>
      </c>
      <c r="K40" s="311">
        <f t="shared" si="1"/>
        <v>1590</v>
      </c>
      <c r="L40" s="118">
        <f t="shared" si="5"/>
        <v>1410</v>
      </c>
      <c r="M40" s="118">
        <f t="shared" si="2"/>
        <v>1670</v>
      </c>
      <c r="N40" s="308">
        <f t="shared" si="6"/>
        <v>1480</v>
      </c>
      <c r="O40" s="310">
        <f>' КОРПУС Кухня'!G25</f>
        <v>1220</v>
      </c>
      <c r="P40" s="316">
        <f t="shared" si="4"/>
        <v>1280</v>
      </c>
      <c r="S40" s="351">
        <v>1590</v>
      </c>
      <c r="T40" s="351">
        <v>1410</v>
      </c>
      <c r="W40" s="258"/>
    </row>
    <row r="41" spans="1:23" x14ac:dyDescent="0.25">
      <c r="A41" s="200">
        <v>18</v>
      </c>
      <c r="B41" s="204" t="s">
        <v>216</v>
      </c>
      <c r="C41" s="66" t="s">
        <v>217</v>
      </c>
      <c r="D41" s="31" t="s">
        <v>174</v>
      </c>
      <c r="E41" s="74"/>
      <c r="F41" s="212"/>
      <c r="G41" s="314">
        <f t="shared" si="0"/>
        <v>3360</v>
      </c>
      <c r="H41" s="315">
        <f t="shared" si="7"/>
        <v>3190</v>
      </c>
      <c r="I41" s="303">
        <f t="shared" si="8"/>
        <v>3520</v>
      </c>
      <c r="J41" s="309">
        <f t="shared" si="9"/>
        <v>3350</v>
      </c>
      <c r="K41" s="311">
        <f t="shared" si="1"/>
        <v>1870</v>
      </c>
      <c r="L41" s="118">
        <f t="shared" si="5"/>
        <v>1700</v>
      </c>
      <c r="M41" s="118">
        <f t="shared" si="2"/>
        <v>1960</v>
      </c>
      <c r="N41" s="308">
        <f t="shared" si="6"/>
        <v>1790</v>
      </c>
      <c r="O41" s="310">
        <f>' КОРПУС Кухня'!G26</f>
        <v>1490</v>
      </c>
      <c r="P41" s="316">
        <f t="shared" si="4"/>
        <v>1560</v>
      </c>
      <c r="S41" s="351">
        <v>1870</v>
      </c>
      <c r="T41" s="351">
        <v>1700</v>
      </c>
      <c r="W41" s="258"/>
    </row>
    <row r="42" spans="1:23" x14ac:dyDescent="0.25">
      <c r="A42" s="200">
        <v>19</v>
      </c>
      <c r="B42" s="203" t="s">
        <v>286</v>
      </c>
      <c r="C42" s="69" t="s">
        <v>218</v>
      </c>
      <c r="D42" s="36" t="s">
        <v>16</v>
      </c>
      <c r="E42" s="74">
        <v>5</v>
      </c>
      <c r="F42" s="212">
        <v>0.01</v>
      </c>
      <c r="G42" s="314">
        <f t="shared" si="0"/>
        <v>2980</v>
      </c>
      <c r="H42" s="315">
        <f t="shared" si="7"/>
        <v>2810</v>
      </c>
      <c r="I42" s="303">
        <f t="shared" si="8"/>
        <v>3130</v>
      </c>
      <c r="J42" s="309">
        <f t="shared" si="9"/>
        <v>2950</v>
      </c>
      <c r="K42" s="311">
        <f t="shared" si="1"/>
        <v>1700</v>
      </c>
      <c r="L42" s="118">
        <f t="shared" si="5"/>
        <v>1530</v>
      </c>
      <c r="M42" s="118">
        <f t="shared" si="2"/>
        <v>1790</v>
      </c>
      <c r="N42" s="308">
        <f t="shared" si="6"/>
        <v>1610</v>
      </c>
      <c r="O42" s="310">
        <f>' КОРПУС Кухня'!G27</f>
        <v>1280</v>
      </c>
      <c r="P42" s="316">
        <f t="shared" si="4"/>
        <v>1340</v>
      </c>
      <c r="S42" s="351">
        <v>1700</v>
      </c>
      <c r="T42" s="351">
        <v>1530</v>
      </c>
      <c r="W42" s="258"/>
    </row>
    <row r="43" spans="1:23" x14ac:dyDescent="0.25">
      <c r="A43" s="200">
        <v>20</v>
      </c>
      <c r="B43" s="201" t="s">
        <v>117</v>
      </c>
      <c r="C43" s="66" t="s">
        <v>217</v>
      </c>
      <c r="D43" s="25" t="s">
        <v>129</v>
      </c>
      <c r="E43" s="74"/>
      <c r="F43" s="212"/>
      <c r="G43" s="314">
        <f t="shared" si="0"/>
        <v>3590</v>
      </c>
      <c r="H43" s="315">
        <f t="shared" si="7"/>
        <v>3420</v>
      </c>
      <c r="I43" s="303">
        <f t="shared" si="8"/>
        <v>3770</v>
      </c>
      <c r="J43" s="309">
        <f t="shared" si="9"/>
        <v>3590</v>
      </c>
      <c r="K43" s="311">
        <f t="shared" si="1"/>
        <v>2020</v>
      </c>
      <c r="L43" s="118">
        <f t="shared" si="5"/>
        <v>1850</v>
      </c>
      <c r="M43" s="118">
        <f t="shared" si="2"/>
        <v>2120</v>
      </c>
      <c r="N43" s="308">
        <f t="shared" si="6"/>
        <v>1940</v>
      </c>
      <c r="O43" s="310">
        <f>' КОРПУС Кухня'!G28</f>
        <v>1570</v>
      </c>
      <c r="P43" s="316">
        <f t="shared" si="4"/>
        <v>1650</v>
      </c>
      <c r="S43" s="351">
        <v>2020</v>
      </c>
      <c r="T43" s="351">
        <v>1850</v>
      </c>
      <c r="W43" s="258"/>
    </row>
    <row r="44" spans="1:23" ht="19.5" x14ac:dyDescent="0.25">
      <c r="A44" s="200">
        <v>21</v>
      </c>
      <c r="B44" s="205" t="s">
        <v>284</v>
      </c>
      <c r="C44" s="68" t="s">
        <v>222</v>
      </c>
      <c r="D44" s="24" t="s">
        <v>21</v>
      </c>
      <c r="E44" s="74">
        <v>3</v>
      </c>
      <c r="F44" s="212">
        <v>0.01</v>
      </c>
      <c r="G44" s="314">
        <f t="shared" si="0"/>
        <v>2300</v>
      </c>
      <c r="H44" s="315">
        <f t="shared" si="7"/>
        <v>2130</v>
      </c>
      <c r="I44" s="303">
        <f t="shared" si="8"/>
        <v>2410</v>
      </c>
      <c r="J44" s="309">
        <f t="shared" si="9"/>
        <v>2240</v>
      </c>
      <c r="K44" s="311">
        <f t="shared" si="1"/>
        <v>1080</v>
      </c>
      <c r="L44" s="118">
        <f t="shared" si="5"/>
        <v>910</v>
      </c>
      <c r="M44" s="118">
        <f t="shared" si="2"/>
        <v>1130</v>
      </c>
      <c r="N44" s="308">
        <f t="shared" si="6"/>
        <v>960</v>
      </c>
      <c r="O44" s="310">
        <f>' КОРПУС Кухня'!G29</f>
        <v>1220</v>
      </c>
      <c r="P44" s="316">
        <f t="shared" si="4"/>
        <v>1280</v>
      </c>
      <c r="S44" s="351">
        <v>1080</v>
      </c>
      <c r="T44" s="351">
        <v>910</v>
      </c>
      <c r="W44" s="258"/>
    </row>
    <row r="45" spans="1:23" ht="19.5" x14ac:dyDescent="0.25">
      <c r="A45" s="200">
        <v>22</v>
      </c>
      <c r="B45" s="206" t="s">
        <v>235</v>
      </c>
      <c r="C45" s="68" t="s">
        <v>222</v>
      </c>
      <c r="D45" s="24" t="s">
        <v>247</v>
      </c>
      <c r="E45" s="74"/>
      <c r="F45" s="212"/>
      <c r="G45" s="314">
        <f t="shared" si="0"/>
        <v>2520</v>
      </c>
      <c r="H45" s="315">
        <f t="shared" si="7"/>
        <v>2350</v>
      </c>
      <c r="I45" s="303">
        <f t="shared" si="8"/>
        <v>2640</v>
      </c>
      <c r="J45" s="309">
        <f t="shared" si="9"/>
        <v>2470</v>
      </c>
      <c r="K45" s="311">
        <f t="shared" si="1"/>
        <v>1290</v>
      </c>
      <c r="L45" s="118">
        <f t="shared" si="5"/>
        <v>1120</v>
      </c>
      <c r="M45" s="118">
        <f t="shared" si="2"/>
        <v>1350</v>
      </c>
      <c r="N45" s="308">
        <f t="shared" si="6"/>
        <v>1180</v>
      </c>
      <c r="O45" s="310">
        <f>' КОРПУС Кухня'!G32</f>
        <v>1230</v>
      </c>
      <c r="P45" s="316">
        <f t="shared" si="4"/>
        <v>1290</v>
      </c>
      <c r="S45" s="351">
        <v>1290</v>
      </c>
      <c r="T45" s="351">
        <v>1120</v>
      </c>
      <c r="W45" s="258"/>
    </row>
    <row r="46" spans="1:23" x14ac:dyDescent="0.25">
      <c r="A46" s="200">
        <v>23</v>
      </c>
      <c r="B46" s="206" t="s">
        <v>283</v>
      </c>
      <c r="C46" s="68" t="s">
        <v>219</v>
      </c>
      <c r="D46" s="24" t="s">
        <v>17</v>
      </c>
      <c r="E46" s="74">
        <v>6</v>
      </c>
      <c r="F46" s="212">
        <v>0.01</v>
      </c>
      <c r="G46" s="314">
        <f t="shared" si="0"/>
        <v>3840</v>
      </c>
      <c r="H46" s="315">
        <f t="shared" si="7"/>
        <v>3490</v>
      </c>
      <c r="I46" s="303">
        <f t="shared" si="8"/>
        <v>4030</v>
      </c>
      <c r="J46" s="309">
        <f t="shared" si="9"/>
        <v>3660</v>
      </c>
      <c r="K46" s="311">
        <f t="shared" si="1"/>
        <v>2390</v>
      </c>
      <c r="L46" s="118">
        <f t="shared" si="5"/>
        <v>2040</v>
      </c>
      <c r="M46" s="118">
        <f t="shared" si="2"/>
        <v>2510</v>
      </c>
      <c r="N46" s="308">
        <f t="shared" si="6"/>
        <v>2140</v>
      </c>
      <c r="O46" s="310">
        <f>' КОРПУС Кухня'!G35</f>
        <v>1450</v>
      </c>
      <c r="P46" s="316">
        <f t="shared" si="4"/>
        <v>1520</v>
      </c>
      <c r="S46" s="351">
        <v>2390</v>
      </c>
      <c r="T46" s="351">
        <v>2040</v>
      </c>
      <c r="W46" s="258"/>
    </row>
    <row r="47" spans="1:23" ht="19.5" x14ac:dyDescent="0.25">
      <c r="A47" s="200">
        <v>24</v>
      </c>
      <c r="B47" s="207" t="s">
        <v>282</v>
      </c>
      <c r="C47" s="68" t="s">
        <v>220</v>
      </c>
      <c r="D47" s="24" t="s">
        <v>17</v>
      </c>
      <c r="E47" s="74">
        <v>6</v>
      </c>
      <c r="F47" s="212">
        <v>0.01</v>
      </c>
      <c r="G47" s="314">
        <f t="shared" si="0"/>
        <v>3380</v>
      </c>
      <c r="H47" s="315">
        <f t="shared" si="7"/>
        <v>3210</v>
      </c>
      <c r="I47" s="303">
        <f t="shared" si="8"/>
        <v>3550</v>
      </c>
      <c r="J47" s="309">
        <f t="shared" si="9"/>
        <v>3370</v>
      </c>
      <c r="K47" s="311">
        <f t="shared" si="1"/>
        <v>1930</v>
      </c>
      <c r="L47" s="118">
        <f t="shared" si="5"/>
        <v>1760</v>
      </c>
      <c r="M47" s="118">
        <f t="shared" si="2"/>
        <v>2030</v>
      </c>
      <c r="N47" s="308">
        <f t="shared" si="6"/>
        <v>1850</v>
      </c>
      <c r="O47" s="310">
        <f>' КОРПУС Кухня'!G35</f>
        <v>1450</v>
      </c>
      <c r="P47" s="316">
        <f t="shared" si="4"/>
        <v>1520</v>
      </c>
      <c r="S47" s="351">
        <v>1930</v>
      </c>
      <c r="T47" s="351">
        <v>1760</v>
      </c>
      <c r="W47" s="258"/>
    </row>
    <row r="48" spans="1:23" x14ac:dyDescent="0.25">
      <c r="A48" s="200">
        <v>25</v>
      </c>
      <c r="B48" s="208" t="s">
        <v>118</v>
      </c>
      <c r="C48" s="66" t="s">
        <v>217</v>
      </c>
      <c r="D48" s="25" t="s">
        <v>130</v>
      </c>
      <c r="E48" s="74"/>
      <c r="F48" s="212"/>
      <c r="G48" s="314">
        <f t="shared" si="0"/>
        <v>4560</v>
      </c>
      <c r="H48" s="315">
        <f t="shared" si="7"/>
        <v>4210</v>
      </c>
      <c r="I48" s="303">
        <f t="shared" si="8"/>
        <v>4790</v>
      </c>
      <c r="J48" s="309">
        <f t="shared" si="9"/>
        <v>4420</v>
      </c>
      <c r="K48" s="311">
        <f t="shared" si="1"/>
        <v>2770</v>
      </c>
      <c r="L48" s="118">
        <f t="shared" si="5"/>
        <v>2420</v>
      </c>
      <c r="M48" s="118">
        <f t="shared" si="2"/>
        <v>2910</v>
      </c>
      <c r="N48" s="308">
        <f t="shared" si="6"/>
        <v>2540</v>
      </c>
      <c r="O48" s="310">
        <f>' КОРПУС Кухня'!G40</f>
        <v>1790</v>
      </c>
      <c r="P48" s="316">
        <f t="shared" si="4"/>
        <v>1880</v>
      </c>
      <c r="S48" s="351">
        <v>2770</v>
      </c>
      <c r="T48" s="351">
        <v>2420</v>
      </c>
      <c r="W48" s="258"/>
    </row>
    <row r="49" spans="1:23" ht="22.5" x14ac:dyDescent="0.25">
      <c r="A49" s="200">
        <v>26</v>
      </c>
      <c r="B49" s="123" t="s">
        <v>119</v>
      </c>
      <c r="C49" s="66" t="s">
        <v>217</v>
      </c>
      <c r="D49" s="25" t="s">
        <v>130</v>
      </c>
      <c r="E49" s="74"/>
      <c r="F49" s="212"/>
      <c r="G49" s="314">
        <f t="shared" si="0"/>
        <v>4100</v>
      </c>
      <c r="H49" s="315">
        <f t="shared" si="7"/>
        <v>3930</v>
      </c>
      <c r="I49" s="303">
        <f t="shared" si="8"/>
        <v>4310</v>
      </c>
      <c r="J49" s="309">
        <f t="shared" si="9"/>
        <v>4130</v>
      </c>
      <c r="K49" s="311">
        <f t="shared" si="1"/>
        <v>2310</v>
      </c>
      <c r="L49" s="118">
        <f t="shared" si="5"/>
        <v>2140</v>
      </c>
      <c r="M49" s="118">
        <f t="shared" si="2"/>
        <v>2430</v>
      </c>
      <c r="N49" s="308">
        <f t="shared" si="6"/>
        <v>2250</v>
      </c>
      <c r="O49" s="310">
        <f>' КОРПУС Кухня'!G40</f>
        <v>1790</v>
      </c>
      <c r="P49" s="316">
        <f t="shared" si="4"/>
        <v>1880</v>
      </c>
      <c r="S49" s="351">
        <v>2310</v>
      </c>
      <c r="T49" s="351">
        <v>2140</v>
      </c>
      <c r="W49" s="258"/>
    </row>
    <row r="50" spans="1:23" ht="19.5" x14ac:dyDescent="0.25">
      <c r="A50" s="200">
        <v>27</v>
      </c>
      <c r="B50" s="208" t="s">
        <v>153</v>
      </c>
      <c r="C50" s="68" t="s">
        <v>221</v>
      </c>
      <c r="D50" s="25" t="s">
        <v>169</v>
      </c>
      <c r="E50" s="74"/>
      <c r="F50" s="212"/>
      <c r="G50" s="314">
        <f t="shared" si="0"/>
        <v>4580</v>
      </c>
      <c r="H50" s="315">
        <f t="shared" si="7"/>
        <v>4400</v>
      </c>
      <c r="I50" s="303">
        <f t="shared" si="8"/>
        <v>4810</v>
      </c>
      <c r="J50" s="309">
        <f t="shared" si="9"/>
        <v>4620</v>
      </c>
      <c r="K50" s="311">
        <f t="shared" si="1"/>
        <v>1740</v>
      </c>
      <c r="L50" s="118">
        <f t="shared" si="5"/>
        <v>1560</v>
      </c>
      <c r="M50" s="118">
        <f t="shared" si="2"/>
        <v>1830</v>
      </c>
      <c r="N50" s="308">
        <f t="shared" si="6"/>
        <v>1640</v>
      </c>
      <c r="O50" s="310">
        <f>' КОРПУС Кухня'!G44</f>
        <v>2840</v>
      </c>
      <c r="P50" s="316">
        <f t="shared" si="4"/>
        <v>2980</v>
      </c>
      <c r="S50" s="351">
        <v>1740</v>
      </c>
      <c r="T50" s="351">
        <v>1560</v>
      </c>
      <c r="W50" s="258"/>
    </row>
    <row r="51" spans="1:23" ht="19.5" x14ac:dyDescent="0.25">
      <c r="A51" s="200">
        <v>28</v>
      </c>
      <c r="B51" s="209" t="s">
        <v>281</v>
      </c>
      <c r="C51" s="68" t="s">
        <v>222</v>
      </c>
      <c r="D51" s="24" t="s">
        <v>22</v>
      </c>
      <c r="E51" s="74">
        <v>3</v>
      </c>
      <c r="F51" s="212">
        <v>0.01</v>
      </c>
      <c r="G51" s="314">
        <f t="shared" si="0"/>
        <v>2430</v>
      </c>
      <c r="H51" s="315">
        <f t="shared" si="7"/>
        <v>2250</v>
      </c>
      <c r="I51" s="303">
        <f t="shared" si="8"/>
        <v>2550</v>
      </c>
      <c r="J51" s="309">
        <f t="shared" si="9"/>
        <v>2360</v>
      </c>
      <c r="K51" s="311">
        <f t="shared" si="1"/>
        <v>1200</v>
      </c>
      <c r="L51" s="118">
        <f t="shared" si="5"/>
        <v>1020</v>
      </c>
      <c r="M51" s="118">
        <f t="shared" si="2"/>
        <v>1260</v>
      </c>
      <c r="N51" s="308">
        <f t="shared" si="6"/>
        <v>1070</v>
      </c>
      <c r="O51" s="310">
        <f>' КОРПУС Кухня'!G36</f>
        <v>1230</v>
      </c>
      <c r="P51" s="316">
        <f t="shared" si="4"/>
        <v>1290</v>
      </c>
      <c r="S51" s="351">
        <v>1200</v>
      </c>
      <c r="T51" s="351">
        <v>1020</v>
      </c>
      <c r="W51" s="258"/>
    </row>
    <row r="52" spans="1:23" ht="19.5" x14ac:dyDescent="0.25">
      <c r="A52" s="200">
        <v>29</v>
      </c>
      <c r="B52" s="209" t="s">
        <v>236</v>
      </c>
      <c r="C52" s="68" t="s">
        <v>222</v>
      </c>
      <c r="D52" s="24" t="s">
        <v>246</v>
      </c>
      <c r="E52" s="74"/>
      <c r="F52" s="212"/>
      <c r="G52" s="314">
        <f t="shared" si="0"/>
        <v>2740</v>
      </c>
      <c r="H52" s="315">
        <f t="shared" si="7"/>
        <v>2560</v>
      </c>
      <c r="I52" s="303">
        <f t="shared" si="8"/>
        <v>2880</v>
      </c>
      <c r="J52" s="309">
        <f t="shared" si="9"/>
        <v>2690</v>
      </c>
      <c r="K52" s="311">
        <f t="shared" si="1"/>
        <v>1440</v>
      </c>
      <c r="L52" s="118">
        <f t="shared" si="5"/>
        <v>1260</v>
      </c>
      <c r="M52" s="118">
        <f t="shared" si="2"/>
        <v>1510</v>
      </c>
      <c r="N52" s="308">
        <f t="shared" si="6"/>
        <v>1320</v>
      </c>
      <c r="O52" s="310">
        <f>' КОРПУС Кухня'!G41</f>
        <v>1300</v>
      </c>
      <c r="P52" s="316">
        <f t="shared" si="4"/>
        <v>1370</v>
      </c>
      <c r="S52" s="351">
        <v>1440</v>
      </c>
      <c r="T52" s="351">
        <v>1260</v>
      </c>
      <c r="W52" s="258"/>
    </row>
    <row r="53" spans="1:23" ht="19.5" x14ac:dyDescent="0.25">
      <c r="A53" s="200">
        <v>30</v>
      </c>
      <c r="B53" s="205" t="s">
        <v>280</v>
      </c>
      <c r="C53" s="68" t="s">
        <v>221</v>
      </c>
      <c r="D53" s="24" t="s">
        <v>19</v>
      </c>
      <c r="E53" s="74">
        <v>4</v>
      </c>
      <c r="F53" s="212">
        <v>0.01</v>
      </c>
      <c r="G53" s="314">
        <f t="shared" si="0"/>
        <v>3760</v>
      </c>
      <c r="H53" s="315">
        <f t="shared" si="7"/>
        <v>3590</v>
      </c>
      <c r="I53" s="303">
        <f t="shared" si="8"/>
        <v>3940</v>
      </c>
      <c r="J53" s="309">
        <f t="shared" si="9"/>
        <v>3770</v>
      </c>
      <c r="K53" s="311">
        <f t="shared" si="1"/>
        <v>1480</v>
      </c>
      <c r="L53" s="118">
        <f t="shared" si="5"/>
        <v>1310</v>
      </c>
      <c r="M53" s="118">
        <f t="shared" si="2"/>
        <v>1550</v>
      </c>
      <c r="N53" s="308">
        <f t="shared" si="6"/>
        <v>1380</v>
      </c>
      <c r="O53" s="310">
        <f>' КОРПУС Кухня'!G39</f>
        <v>2280</v>
      </c>
      <c r="P53" s="316">
        <f t="shared" si="4"/>
        <v>2390</v>
      </c>
      <c r="S53" s="351">
        <v>1480</v>
      </c>
      <c r="T53" s="351">
        <v>1310</v>
      </c>
      <c r="W53" s="258"/>
    </row>
    <row r="54" spans="1:23" x14ac:dyDescent="0.25">
      <c r="A54" s="200">
        <v>31</v>
      </c>
      <c r="B54" s="206" t="s">
        <v>193</v>
      </c>
      <c r="C54" s="179" t="s">
        <v>107</v>
      </c>
      <c r="D54" s="105" t="s">
        <v>108</v>
      </c>
      <c r="E54" s="176"/>
      <c r="F54" s="214"/>
      <c r="G54" s="314">
        <f t="shared" si="0"/>
        <v>3990</v>
      </c>
      <c r="H54" s="315">
        <f t="shared" si="7"/>
        <v>3640</v>
      </c>
      <c r="I54" s="303">
        <f t="shared" si="8"/>
        <v>4190</v>
      </c>
      <c r="J54" s="309">
        <f t="shared" si="9"/>
        <v>3820</v>
      </c>
      <c r="K54" s="311">
        <f t="shared" si="1"/>
        <v>2430</v>
      </c>
      <c r="L54" s="118">
        <f t="shared" si="5"/>
        <v>2080</v>
      </c>
      <c r="M54" s="118">
        <f t="shared" si="2"/>
        <v>2550</v>
      </c>
      <c r="N54" s="308">
        <f t="shared" si="6"/>
        <v>2180</v>
      </c>
      <c r="O54" s="310">
        <f>' КОРПУС Кухня'!G45</f>
        <v>1560</v>
      </c>
      <c r="P54" s="316">
        <f t="shared" si="4"/>
        <v>1640</v>
      </c>
      <c r="S54" s="351">
        <v>2430</v>
      </c>
      <c r="T54" s="351">
        <v>2080</v>
      </c>
      <c r="W54" s="258"/>
    </row>
    <row r="55" spans="1:23" x14ac:dyDescent="0.25">
      <c r="A55" s="200">
        <v>32</v>
      </c>
      <c r="B55" s="239" t="s">
        <v>336</v>
      </c>
      <c r="C55" s="179" t="s">
        <v>107</v>
      </c>
      <c r="D55" s="105" t="s">
        <v>337</v>
      </c>
      <c r="E55" s="176"/>
      <c r="F55" s="214"/>
      <c r="G55" s="314">
        <f t="shared" si="0"/>
        <v>4300</v>
      </c>
      <c r="H55" s="315">
        <f t="shared" si="7"/>
        <v>3850</v>
      </c>
      <c r="I55" s="303">
        <f t="shared" si="8"/>
        <v>4520</v>
      </c>
      <c r="J55" s="309">
        <f t="shared" si="9"/>
        <v>4040</v>
      </c>
      <c r="K55" s="311">
        <f t="shared" si="1"/>
        <v>2510</v>
      </c>
      <c r="L55" s="118">
        <f t="shared" si="5"/>
        <v>2060</v>
      </c>
      <c r="M55" s="118">
        <f t="shared" si="2"/>
        <v>2640</v>
      </c>
      <c r="N55" s="308">
        <f t="shared" si="6"/>
        <v>2160</v>
      </c>
      <c r="O55" s="310">
        <f>' КОРПУС Кухня'!G46</f>
        <v>1790</v>
      </c>
      <c r="P55" s="316">
        <f t="shared" si="4"/>
        <v>1880</v>
      </c>
      <c r="S55" s="351">
        <v>2510</v>
      </c>
      <c r="T55" s="351">
        <v>2060</v>
      </c>
      <c r="W55" s="258"/>
    </row>
    <row r="56" spans="1:23" ht="19.5" x14ac:dyDescent="0.25">
      <c r="A56" s="200">
        <v>33</v>
      </c>
      <c r="B56" s="238" t="s">
        <v>267</v>
      </c>
      <c r="C56" s="170" t="s">
        <v>221</v>
      </c>
      <c r="D56" s="105" t="s">
        <v>277</v>
      </c>
      <c r="E56" s="171"/>
      <c r="F56" s="215"/>
      <c r="G56" s="314">
        <f t="shared" ref="G56:G87" si="10">K56+O56</f>
        <v>3120</v>
      </c>
      <c r="H56" s="315">
        <f t="shared" si="7"/>
        <v>2770</v>
      </c>
      <c r="I56" s="303">
        <f t="shared" si="8"/>
        <v>3270</v>
      </c>
      <c r="J56" s="309">
        <f t="shared" si="9"/>
        <v>2900</v>
      </c>
      <c r="K56" s="311">
        <f t="shared" ref="K56:K87" si="11">ROUND(S56*(1+ОбщаяНаценка/100),-1)</f>
        <v>1440</v>
      </c>
      <c r="L56" s="118">
        <f t="shared" si="5"/>
        <v>1090</v>
      </c>
      <c r="M56" s="118">
        <f t="shared" ref="M56:M87" si="12">ROUND(K56*1.05,-1)</f>
        <v>1510</v>
      </c>
      <c r="N56" s="308">
        <f t="shared" si="6"/>
        <v>1140</v>
      </c>
      <c r="O56" s="310">
        <f>' КОРПУС Кухня'!G47</f>
        <v>1680</v>
      </c>
      <c r="P56" s="316">
        <f t="shared" si="4"/>
        <v>1760</v>
      </c>
      <c r="S56" s="351">
        <v>1440</v>
      </c>
      <c r="T56" s="351">
        <v>1090</v>
      </c>
      <c r="W56" s="258"/>
    </row>
    <row r="57" spans="1:23" ht="19.5" x14ac:dyDescent="0.25">
      <c r="A57" s="200">
        <v>34</v>
      </c>
      <c r="B57" s="201" t="s">
        <v>268</v>
      </c>
      <c r="C57" s="68" t="s">
        <v>221</v>
      </c>
      <c r="D57" s="24" t="s">
        <v>278</v>
      </c>
      <c r="E57" s="74"/>
      <c r="F57" s="212"/>
      <c r="G57" s="314">
        <f t="shared" si="10"/>
        <v>3820</v>
      </c>
      <c r="H57" s="315">
        <f t="shared" si="7"/>
        <v>3470</v>
      </c>
      <c r="I57" s="303">
        <f t="shared" si="8"/>
        <v>4010</v>
      </c>
      <c r="J57" s="309">
        <f t="shared" si="9"/>
        <v>3650</v>
      </c>
      <c r="K57" s="311">
        <f t="shared" si="11"/>
        <v>1690</v>
      </c>
      <c r="L57" s="118">
        <f t="shared" si="5"/>
        <v>1340</v>
      </c>
      <c r="M57" s="118">
        <f t="shared" si="12"/>
        <v>1770</v>
      </c>
      <c r="N57" s="308">
        <f t="shared" si="6"/>
        <v>1410</v>
      </c>
      <c r="O57" s="310">
        <f>' КОРПУС Кухня'!G48</f>
        <v>2130</v>
      </c>
      <c r="P57" s="316">
        <f t="shared" si="4"/>
        <v>2240</v>
      </c>
      <c r="S57" s="351">
        <v>1690</v>
      </c>
      <c r="T57" s="351">
        <v>1340</v>
      </c>
      <c r="W57" s="258"/>
    </row>
    <row r="58" spans="1:23" x14ac:dyDescent="0.25">
      <c r="A58" s="200">
        <v>35</v>
      </c>
      <c r="B58" s="205" t="s">
        <v>279</v>
      </c>
      <c r="C58" s="68" t="s">
        <v>219</v>
      </c>
      <c r="D58" s="24" t="s">
        <v>18</v>
      </c>
      <c r="E58" s="74">
        <v>8</v>
      </c>
      <c r="F58" s="212">
        <v>0.02</v>
      </c>
      <c r="G58" s="314">
        <f t="shared" si="10"/>
        <v>4510</v>
      </c>
      <c r="H58" s="315">
        <f t="shared" si="7"/>
        <v>4160</v>
      </c>
      <c r="I58" s="303">
        <f t="shared" si="8"/>
        <v>4730</v>
      </c>
      <c r="J58" s="309">
        <f t="shared" si="9"/>
        <v>4370</v>
      </c>
      <c r="K58" s="311">
        <f t="shared" si="11"/>
        <v>2850</v>
      </c>
      <c r="L58" s="118">
        <f t="shared" si="5"/>
        <v>2500</v>
      </c>
      <c r="M58" s="118">
        <f t="shared" si="12"/>
        <v>2990</v>
      </c>
      <c r="N58" s="308">
        <f t="shared" si="6"/>
        <v>2630</v>
      </c>
      <c r="O58" s="310">
        <f>' КОРПУС Кухня'!G49</f>
        <v>1660</v>
      </c>
      <c r="P58" s="316">
        <f t="shared" si="4"/>
        <v>1740</v>
      </c>
      <c r="S58" s="351">
        <v>2850</v>
      </c>
      <c r="T58" s="351">
        <v>2500</v>
      </c>
      <c r="W58" s="258"/>
    </row>
    <row r="59" spans="1:23" x14ac:dyDescent="0.25">
      <c r="A59" s="200">
        <v>36</v>
      </c>
      <c r="B59" s="201" t="s">
        <v>120</v>
      </c>
      <c r="C59" s="66" t="s">
        <v>217</v>
      </c>
      <c r="D59" s="25" t="s">
        <v>131</v>
      </c>
      <c r="E59" s="74"/>
      <c r="F59" s="212"/>
      <c r="G59" s="314">
        <f t="shared" si="10"/>
        <v>5430</v>
      </c>
      <c r="H59" s="315">
        <f t="shared" si="7"/>
        <v>5080</v>
      </c>
      <c r="I59" s="303">
        <f t="shared" si="8"/>
        <v>5700</v>
      </c>
      <c r="J59" s="309">
        <f t="shared" si="9"/>
        <v>5330</v>
      </c>
      <c r="K59" s="311">
        <f t="shared" si="11"/>
        <v>3350</v>
      </c>
      <c r="L59" s="118">
        <f t="shared" si="5"/>
        <v>3000</v>
      </c>
      <c r="M59" s="118">
        <f t="shared" si="12"/>
        <v>3520</v>
      </c>
      <c r="N59" s="308">
        <f t="shared" si="6"/>
        <v>3150</v>
      </c>
      <c r="O59" s="310">
        <f>' КОРПУС Кухня'!G50</f>
        <v>2080</v>
      </c>
      <c r="P59" s="316">
        <f t="shared" si="4"/>
        <v>2180</v>
      </c>
      <c r="S59" s="351">
        <v>3350</v>
      </c>
      <c r="T59" s="351">
        <v>3000</v>
      </c>
      <c r="W59" s="258"/>
    </row>
    <row r="60" spans="1:23" ht="19.5" x14ac:dyDescent="0.25">
      <c r="A60" s="200">
        <v>37</v>
      </c>
      <c r="B60" s="205" t="s">
        <v>47</v>
      </c>
      <c r="C60" s="70" t="s">
        <v>48</v>
      </c>
      <c r="D60" s="24" t="s">
        <v>49</v>
      </c>
      <c r="E60" s="74">
        <v>5</v>
      </c>
      <c r="F60" s="212">
        <v>0.01</v>
      </c>
      <c r="G60" s="314">
        <f t="shared" si="10"/>
        <v>3280</v>
      </c>
      <c r="H60" s="315">
        <f t="shared" si="7"/>
        <v>3110</v>
      </c>
      <c r="I60" s="303">
        <f t="shared" si="8"/>
        <v>3440</v>
      </c>
      <c r="J60" s="309">
        <f t="shared" si="9"/>
        <v>3260</v>
      </c>
      <c r="K60" s="311">
        <f t="shared" si="11"/>
        <v>1620</v>
      </c>
      <c r="L60" s="118">
        <f t="shared" si="5"/>
        <v>1450</v>
      </c>
      <c r="M60" s="118">
        <f t="shared" si="12"/>
        <v>1700</v>
      </c>
      <c r="N60" s="308">
        <f t="shared" si="6"/>
        <v>1520</v>
      </c>
      <c r="O60" s="310">
        <f>' КОРПУС Кухня'!G51</f>
        <v>1660</v>
      </c>
      <c r="P60" s="316">
        <f t="shared" si="4"/>
        <v>1740</v>
      </c>
      <c r="S60" s="351">
        <v>1620</v>
      </c>
      <c r="T60" s="351">
        <v>1450</v>
      </c>
      <c r="W60" s="258"/>
    </row>
    <row r="61" spans="1:23" x14ac:dyDescent="0.25">
      <c r="A61" s="200">
        <v>38</v>
      </c>
      <c r="B61" s="205" t="s">
        <v>44</v>
      </c>
      <c r="C61" s="70" t="s">
        <v>45</v>
      </c>
      <c r="D61" s="24" t="s">
        <v>38</v>
      </c>
      <c r="E61" s="74">
        <v>6</v>
      </c>
      <c r="F61" s="212">
        <v>0.01</v>
      </c>
      <c r="G61" s="314">
        <f t="shared" si="10"/>
        <v>3830</v>
      </c>
      <c r="H61" s="315">
        <f t="shared" si="7"/>
        <v>3480</v>
      </c>
      <c r="I61" s="303">
        <f t="shared" si="8"/>
        <v>4020</v>
      </c>
      <c r="J61" s="309">
        <f t="shared" si="9"/>
        <v>3650</v>
      </c>
      <c r="K61" s="311">
        <f t="shared" si="11"/>
        <v>2400</v>
      </c>
      <c r="L61" s="118">
        <f t="shared" si="5"/>
        <v>2050</v>
      </c>
      <c r="M61" s="118">
        <f t="shared" si="12"/>
        <v>2520</v>
      </c>
      <c r="N61" s="308">
        <f t="shared" si="6"/>
        <v>2150</v>
      </c>
      <c r="O61" s="310">
        <f>' КОРПУС Кухня'!G53</f>
        <v>1430</v>
      </c>
      <c r="P61" s="316">
        <f t="shared" si="4"/>
        <v>1500</v>
      </c>
      <c r="S61" s="351">
        <v>2400</v>
      </c>
      <c r="T61" s="351">
        <v>2050</v>
      </c>
      <c r="W61" s="258"/>
    </row>
    <row r="62" spans="1:23" ht="22.5" x14ac:dyDescent="0.25">
      <c r="A62" s="200">
        <v>39</v>
      </c>
      <c r="B62" s="210" t="s">
        <v>96</v>
      </c>
      <c r="C62" s="70" t="s">
        <v>97</v>
      </c>
      <c r="D62" s="24" t="s">
        <v>38</v>
      </c>
      <c r="E62" s="74">
        <v>6</v>
      </c>
      <c r="F62" s="212">
        <v>0.01</v>
      </c>
      <c r="G62" s="314">
        <f t="shared" si="10"/>
        <v>3360</v>
      </c>
      <c r="H62" s="315">
        <f t="shared" si="7"/>
        <v>3190</v>
      </c>
      <c r="I62" s="303">
        <f t="shared" si="8"/>
        <v>3530</v>
      </c>
      <c r="J62" s="309">
        <f t="shared" si="9"/>
        <v>3350</v>
      </c>
      <c r="K62" s="311">
        <f t="shared" si="11"/>
        <v>1930</v>
      </c>
      <c r="L62" s="118">
        <f t="shared" si="5"/>
        <v>1760</v>
      </c>
      <c r="M62" s="118">
        <f t="shared" si="12"/>
        <v>2030</v>
      </c>
      <c r="N62" s="308">
        <f t="shared" si="6"/>
        <v>1850</v>
      </c>
      <c r="O62" s="310">
        <f>' КОРПУС Кухня'!G53</f>
        <v>1430</v>
      </c>
      <c r="P62" s="316">
        <f t="shared" si="4"/>
        <v>1500</v>
      </c>
      <c r="S62" s="351">
        <v>1930</v>
      </c>
      <c r="T62" s="351">
        <v>1760</v>
      </c>
      <c r="W62" s="258"/>
    </row>
    <row r="63" spans="1:23" x14ac:dyDescent="0.25">
      <c r="A63" s="200">
        <v>40</v>
      </c>
      <c r="B63" s="210" t="s">
        <v>269</v>
      </c>
      <c r="C63" s="70" t="s">
        <v>45</v>
      </c>
      <c r="D63" s="24" t="s">
        <v>270</v>
      </c>
      <c r="E63" s="74"/>
      <c r="F63" s="212"/>
      <c r="G63" s="314">
        <f t="shared" si="10"/>
        <v>4040</v>
      </c>
      <c r="H63" s="315">
        <f t="shared" si="7"/>
        <v>3690</v>
      </c>
      <c r="I63" s="303">
        <f t="shared" si="8"/>
        <v>4240</v>
      </c>
      <c r="J63" s="309">
        <f t="shared" si="9"/>
        <v>3870</v>
      </c>
      <c r="K63" s="311">
        <f t="shared" si="11"/>
        <v>2430</v>
      </c>
      <c r="L63" s="118">
        <f t="shared" si="5"/>
        <v>2080</v>
      </c>
      <c r="M63" s="118">
        <f t="shared" si="12"/>
        <v>2550</v>
      </c>
      <c r="N63" s="308">
        <f t="shared" si="6"/>
        <v>2180</v>
      </c>
      <c r="O63" s="310">
        <f>' КОРПУС Кухня'!G54</f>
        <v>1610</v>
      </c>
      <c r="P63" s="316">
        <f t="shared" si="4"/>
        <v>1690</v>
      </c>
      <c r="S63" s="351">
        <v>2430</v>
      </c>
      <c r="T63" s="351">
        <v>2080</v>
      </c>
      <c r="W63" s="258"/>
    </row>
    <row r="64" spans="1:23" x14ac:dyDescent="0.25">
      <c r="A64" s="200">
        <v>41</v>
      </c>
      <c r="B64" s="205" t="s">
        <v>46</v>
      </c>
      <c r="C64" s="70" t="s">
        <v>45</v>
      </c>
      <c r="D64" s="24" t="s">
        <v>42</v>
      </c>
      <c r="E64" s="74">
        <v>8</v>
      </c>
      <c r="F64" s="212">
        <v>0.02</v>
      </c>
      <c r="G64" s="314">
        <f t="shared" si="10"/>
        <v>4440</v>
      </c>
      <c r="H64" s="315">
        <f t="shared" si="7"/>
        <v>4090</v>
      </c>
      <c r="I64" s="303">
        <f t="shared" si="8"/>
        <v>4660</v>
      </c>
      <c r="J64" s="309">
        <f t="shared" si="9"/>
        <v>4300</v>
      </c>
      <c r="K64" s="311">
        <f t="shared" si="11"/>
        <v>2850</v>
      </c>
      <c r="L64" s="118">
        <f t="shared" ref="L64:L95" si="13">ROUND(T64*(1+ОбщаяНаценка/100),-1)</f>
        <v>2500</v>
      </c>
      <c r="M64" s="118">
        <f t="shared" si="12"/>
        <v>2990</v>
      </c>
      <c r="N64" s="308">
        <f t="shared" ref="N64:N95" si="14">ROUND(L64*1.05,-1)</f>
        <v>2630</v>
      </c>
      <c r="O64" s="310">
        <f>' КОРПУС Кухня'!G55</f>
        <v>1590</v>
      </c>
      <c r="P64" s="316">
        <f t="shared" si="4"/>
        <v>1670</v>
      </c>
      <c r="S64" s="351">
        <v>2850</v>
      </c>
      <c r="T64" s="351">
        <v>2500</v>
      </c>
      <c r="W64" s="258"/>
    </row>
    <row r="65" spans="1:25" x14ac:dyDescent="0.25">
      <c r="A65" s="200">
        <v>42</v>
      </c>
      <c r="B65" s="205" t="s">
        <v>23</v>
      </c>
      <c r="C65" s="70" t="s">
        <v>24</v>
      </c>
      <c r="D65" s="24" t="s">
        <v>25</v>
      </c>
      <c r="E65" s="74">
        <v>2</v>
      </c>
      <c r="F65" s="212">
        <v>0.01</v>
      </c>
      <c r="G65" s="314">
        <f t="shared" si="10"/>
        <v>2090</v>
      </c>
      <c r="H65" s="315">
        <f t="shared" ref="H65:H96" si="15">L65+O65</f>
        <v>1920</v>
      </c>
      <c r="I65" s="303">
        <f t="shared" si="8"/>
        <v>2200</v>
      </c>
      <c r="J65" s="309">
        <f t="shared" si="9"/>
        <v>2020</v>
      </c>
      <c r="K65" s="311">
        <f t="shared" si="11"/>
        <v>970</v>
      </c>
      <c r="L65" s="118">
        <f t="shared" si="13"/>
        <v>800</v>
      </c>
      <c r="M65" s="118">
        <f t="shared" si="12"/>
        <v>1020</v>
      </c>
      <c r="N65" s="308">
        <f t="shared" si="14"/>
        <v>840</v>
      </c>
      <c r="O65" s="310">
        <f>' КОРПУС Кухня'!G56</f>
        <v>1120</v>
      </c>
      <c r="P65" s="316">
        <f t="shared" si="4"/>
        <v>1180</v>
      </c>
      <c r="S65" s="351">
        <v>970</v>
      </c>
      <c r="T65" s="351">
        <v>800</v>
      </c>
      <c r="W65" s="258"/>
    </row>
    <row r="66" spans="1:25" ht="19.5" x14ac:dyDescent="0.25">
      <c r="A66" s="200">
        <v>43</v>
      </c>
      <c r="B66" s="205" t="s">
        <v>259</v>
      </c>
      <c r="C66" s="70" t="s">
        <v>114</v>
      </c>
      <c r="D66" s="24" t="s">
        <v>100</v>
      </c>
      <c r="E66" s="74">
        <v>2</v>
      </c>
      <c r="F66" s="212">
        <v>0.01</v>
      </c>
      <c r="G66" s="314">
        <f t="shared" si="10"/>
        <v>2050</v>
      </c>
      <c r="H66" s="315">
        <f t="shared" si="15"/>
        <v>1880</v>
      </c>
      <c r="I66" s="303">
        <f t="shared" si="8"/>
        <v>2150</v>
      </c>
      <c r="J66" s="309">
        <f t="shared" si="9"/>
        <v>1970</v>
      </c>
      <c r="K66" s="311">
        <f t="shared" si="11"/>
        <v>970</v>
      </c>
      <c r="L66" s="118">
        <f t="shared" si="13"/>
        <v>800</v>
      </c>
      <c r="M66" s="118">
        <f t="shared" si="12"/>
        <v>1020</v>
      </c>
      <c r="N66" s="308">
        <f t="shared" si="14"/>
        <v>840</v>
      </c>
      <c r="O66" s="310">
        <f>' КОРПУС Кухня'!G57</f>
        <v>1080</v>
      </c>
      <c r="P66" s="316">
        <f t="shared" si="4"/>
        <v>1130</v>
      </c>
      <c r="S66" s="351">
        <v>970</v>
      </c>
      <c r="T66" s="351">
        <v>800</v>
      </c>
      <c r="W66" s="258"/>
    </row>
    <row r="67" spans="1:25" x14ac:dyDescent="0.25">
      <c r="A67" s="200">
        <v>44</v>
      </c>
      <c r="B67" s="205" t="s">
        <v>26</v>
      </c>
      <c r="C67" s="70" t="s">
        <v>24</v>
      </c>
      <c r="D67" s="24" t="s">
        <v>27</v>
      </c>
      <c r="E67" s="74">
        <v>3</v>
      </c>
      <c r="F67" s="212">
        <v>0.01</v>
      </c>
      <c r="G67" s="314">
        <f t="shared" si="10"/>
        <v>2530</v>
      </c>
      <c r="H67" s="315">
        <f t="shared" si="15"/>
        <v>2350</v>
      </c>
      <c r="I67" s="303">
        <f t="shared" si="8"/>
        <v>2650</v>
      </c>
      <c r="J67" s="309">
        <f t="shared" si="9"/>
        <v>2460</v>
      </c>
      <c r="K67" s="311">
        <f t="shared" si="11"/>
        <v>1250</v>
      </c>
      <c r="L67" s="118">
        <f t="shared" si="13"/>
        <v>1070</v>
      </c>
      <c r="M67" s="118">
        <f t="shared" si="12"/>
        <v>1310</v>
      </c>
      <c r="N67" s="308">
        <f t="shared" si="14"/>
        <v>1120</v>
      </c>
      <c r="O67" s="310">
        <f>' КОРПУС Кухня'!G58</f>
        <v>1280</v>
      </c>
      <c r="P67" s="316">
        <f t="shared" si="4"/>
        <v>1340</v>
      </c>
      <c r="S67" s="351">
        <v>1250</v>
      </c>
      <c r="T67" s="351">
        <v>1070</v>
      </c>
      <c r="W67" s="258"/>
    </row>
    <row r="68" spans="1:25" ht="19.5" x14ac:dyDescent="0.25">
      <c r="A68" s="200">
        <v>45</v>
      </c>
      <c r="B68" s="205" t="s">
        <v>52</v>
      </c>
      <c r="C68" s="70" t="s">
        <v>53</v>
      </c>
      <c r="D68" s="24" t="s">
        <v>54</v>
      </c>
      <c r="E68" s="74">
        <v>4</v>
      </c>
      <c r="F68" s="212">
        <v>0.01</v>
      </c>
      <c r="G68" s="314">
        <f t="shared" si="10"/>
        <v>2930</v>
      </c>
      <c r="H68" s="315">
        <f t="shared" si="15"/>
        <v>2760</v>
      </c>
      <c r="I68" s="303">
        <f t="shared" si="8"/>
        <v>3070</v>
      </c>
      <c r="J68" s="309">
        <f t="shared" si="9"/>
        <v>2900</v>
      </c>
      <c r="K68" s="311">
        <f t="shared" si="11"/>
        <v>1470</v>
      </c>
      <c r="L68" s="118">
        <f t="shared" si="13"/>
        <v>1300</v>
      </c>
      <c r="M68" s="118">
        <f t="shared" si="12"/>
        <v>1540</v>
      </c>
      <c r="N68" s="308">
        <f t="shared" si="14"/>
        <v>1370</v>
      </c>
      <c r="O68" s="310">
        <f>' КОРПУС Кухня'!G59</f>
        <v>1460</v>
      </c>
      <c r="P68" s="316">
        <f t="shared" si="4"/>
        <v>1530</v>
      </c>
      <c r="S68" s="351">
        <v>1470</v>
      </c>
      <c r="T68" s="351">
        <v>1300</v>
      </c>
      <c r="W68" s="258"/>
    </row>
    <row r="69" spans="1:25" x14ac:dyDescent="0.25">
      <c r="A69" s="200">
        <v>46</v>
      </c>
      <c r="B69" s="205" t="s">
        <v>271</v>
      </c>
      <c r="C69" s="70" t="s">
        <v>24</v>
      </c>
      <c r="D69" s="24" t="s">
        <v>272</v>
      </c>
      <c r="E69" s="74"/>
      <c r="F69" s="212"/>
      <c r="G69" s="314">
        <f t="shared" si="10"/>
        <v>2630</v>
      </c>
      <c r="H69" s="315">
        <f t="shared" si="15"/>
        <v>2450</v>
      </c>
      <c r="I69" s="303">
        <f t="shared" si="8"/>
        <v>2760</v>
      </c>
      <c r="J69" s="309">
        <f t="shared" si="9"/>
        <v>2570</v>
      </c>
      <c r="K69" s="311">
        <f t="shared" si="11"/>
        <v>1260</v>
      </c>
      <c r="L69" s="118">
        <f t="shared" si="13"/>
        <v>1080</v>
      </c>
      <c r="M69" s="118">
        <f t="shared" si="12"/>
        <v>1320</v>
      </c>
      <c r="N69" s="308">
        <f t="shared" si="14"/>
        <v>1130</v>
      </c>
      <c r="O69" s="310">
        <f>' КОРПУС Кухня'!G60</f>
        <v>1370</v>
      </c>
      <c r="P69" s="316">
        <f t="shared" si="4"/>
        <v>1440</v>
      </c>
      <c r="S69" s="351">
        <v>1260</v>
      </c>
      <c r="T69" s="351">
        <v>1080</v>
      </c>
      <c r="W69" s="258"/>
    </row>
    <row r="70" spans="1:25" x14ac:dyDescent="0.25">
      <c r="A70" s="200">
        <v>47</v>
      </c>
      <c r="B70" s="205" t="s">
        <v>28</v>
      </c>
      <c r="C70" s="70" t="s">
        <v>24</v>
      </c>
      <c r="D70" s="24" t="s">
        <v>29</v>
      </c>
      <c r="E70" s="74">
        <v>4</v>
      </c>
      <c r="F70" s="212">
        <v>0.01</v>
      </c>
      <c r="G70" s="314">
        <f t="shared" si="10"/>
        <v>2880</v>
      </c>
      <c r="H70" s="315">
        <f t="shared" si="15"/>
        <v>2710</v>
      </c>
      <c r="I70" s="303">
        <f t="shared" si="8"/>
        <v>3020</v>
      </c>
      <c r="J70" s="309">
        <f t="shared" si="9"/>
        <v>2850</v>
      </c>
      <c r="K70" s="311">
        <f t="shared" si="11"/>
        <v>1470</v>
      </c>
      <c r="L70" s="118">
        <f t="shared" si="13"/>
        <v>1300</v>
      </c>
      <c r="M70" s="118">
        <f t="shared" si="12"/>
        <v>1540</v>
      </c>
      <c r="N70" s="308">
        <f t="shared" si="14"/>
        <v>1370</v>
      </c>
      <c r="O70" s="310">
        <f>' КОРПУС Кухня'!G61</f>
        <v>1410</v>
      </c>
      <c r="P70" s="316">
        <f t="shared" si="4"/>
        <v>1480</v>
      </c>
      <c r="S70" s="351">
        <v>1470</v>
      </c>
      <c r="T70" s="351">
        <v>1300</v>
      </c>
      <c r="W70" s="258"/>
    </row>
    <row r="71" spans="1:25" ht="19.5" x14ac:dyDescent="0.25">
      <c r="A71" s="200">
        <v>48</v>
      </c>
      <c r="B71" s="205" t="s">
        <v>86</v>
      </c>
      <c r="C71" s="70" t="s">
        <v>87</v>
      </c>
      <c r="D71" s="38" t="s">
        <v>29</v>
      </c>
      <c r="E71" s="74">
        <v>4</v>
      </c>
      <c r="F71" s="212">
        <v>0.01</v>
      </c>
      <c r="G71" s="314">
        <f t="shared" si="10"/>
        <v>4260</v>
      </c>
      <c r="H71" s="315">
        <f t="shared" si="15"/>
        <v>3910</v>
      </c>
      <c r="I71" s="303">
        <f t="shared" si="8"/>
        <v>4470</v>
      </c>
      <c r="J71" s="309">
        <f t="shared" si="9"/>
        <v>4110</v>
      </c>
      <c r="K71" s="311">
        <f t="shared" si="11"/>
        <v>1890</v>
      </c>
      <c r="L71" s="118">
        <f t="shared" si="13"/>
        <v>1540</v>
      </c>
      <c r="M71" s="118">
        <f t="shared" si="12"/>
        <v>1980</v>
      </c>
      <c r="N71" s="308">
        <f t="shared" si="14"/>
        <v>1620</v>
      </c>
      <c r="O71" s="310">
        <f>' КОРПУС Кухня'!G62</f>
        <v>2370</v>
      </c>
      <c r="P71" s="316">
        <f t="shared" si="4"/>
        <v>2490</v>
      </c>
      <c r="S71" s="351">
        <v>1890</v>
      </c>
      <c r="T71" s="351">
        <v>1540</v>
      </c>
      <c r="W71" s="258"/>
    </row>
    <row r="72" spans="1:25" s="380" customFormat="1" ht="19.5" x14ac:dyDescent="0.25">
      <c r="A72" s="403">
        <v>49</v>
      </c>
      <c r="B72" s="373" t="s">
        <v>368</v>
      </c>
      <c r="C72" s="374" t="s">
        <v>87</v>
      </c>
      <c r="D72" s="404" t="s">
        <v>29</v>
      </c>
      <c r="E72" s="376">
        <v>4</v>
      </c>
      <c r="F72" s="405">
        <v>0.01</v>
      </c>
      <c r="G72" s="314">
        <f t="shared" si="10"/>
        <v>9450</v>
      </c>
      <c r="H72" s="315">
        <f t="shared" si="15"/>
        <v>9100</v>
      </c>
      <c r="I72" s="555">
        <f t="shared" si="8"/>
        <v>9920</v>
      </c>
      <c r="J72" s="556">
        <f t="shared" si="9"/>
        <v>9560</v>
      </c>
      <c r="K72" s="557">
        <f t="shared" si="11"/>
        <v>1890</v>
      </c>
      <c r="L72" s="443">
        <f t="shared" si="13"/>
        <v>1540</v>
      </c>
      <c r="M72" s="443">
        <f t="shared" si="12"/>
        <v>1980</v>
      </c>
      <c r="N72" s="558">
        <f t="shared" si="14"/>
        <v>1620</v>
      </c>
      <c r="O72" s="559">
        <f>' КОРПУС Кухня'!G63+' КОРПУС Кухня'!G101*2+' КОРПУС Кухня'!G102*4</f>
        <v>7560</v>
      </c>
      <c r="P72" s="316">
        <f t="shared" si="4"/>
        <v>7940</v>
      </c>
      <c r="Q72" s="379" t="s">
        <v>379</v>
      </c>
      <c r="S72" s="380">
        <v>1890</v>
      </c>
      <c r="T72" s="380">
        <v>1540</v>
      </c>
      <c r="W72" s="381"/>
      <c r="X72" s="382"/>
      <c r="Y72" s="382"/>
    </row>
    <row r="73" spans="1:25" s="380" customFormat="1" ht="19.5" x14ac:dyDescent="0.25">
      <c r="A73" s="403">
        <v>50</v>
      </c>
      <c r="B73" s="373" t="s">
        <v>30</v>
      </c>
      <c r="C73" s="374" t="s">
        <v>31</v>
      </c>
      <c r="D73" s="408" t="s">
        <v>29</v>
      </c>
      <c r="E73" s="376">
        <v>4</v>
      </c>
      <c r="F73" s="405">
        <v>0.01</v>
      </c>
      <c r="G73" s="314">
        <f t="shared" si="10"/>
        <v>5010</v>
      </c>
      <c r="H73" s="315">
        <f t="shared" si="15"/>
        <v>4490</v>
      </c>
      <c r="I73" s="555">
        <f t="shared" si="8"/>
        <v>5260</v>
      </c>
      <c r="J73" s="556">
        <f t="shared" si="9"/>
        <v>4710</v>
      </c>
      <c r="K73" s="557">
        <f t="shared" si="11"/>
        <v>2400</v>
      </c>
      <c r="L73" s="443">
        <f t="shared" si="13"/>
        <v>1880</v>
      </c>
      <c r="M73" s="443">
        <f t="shared" si="12"/>
        <v>2520</v>
      </c>
      <c r="N73" s="558">
        <f t="shared" si="14"/>
        <v>1970</v>
      </c>
      <c r="O73" s="559">
        <f>' КОРПУС Кухня'!G64</f>
        <v>2610</v>
      </c>
      <c r="P73" s="316">
        <f t="shared" si="4"/>
        <v>2740</v>
      </c>
      <c r="S73" s="380">
        <v>2400</v>
      </c>
      <c r="T73" s="380">
        <v>1880</v>
      </c>
      <c r="W73" s="381"/>
      <c r="X73" s="382"/>
      <c r="Y73" s="382"/>
    </row>
    <row r="74" spans="1:25" s="380" customFormat="1" ht="19.5" x14ac:dyDescent="0.25">
      <c r="A74" s="403">
        <v>51</v>
      </c>
      <c r="B74" s="373" t="s">
        <v>369</v>
      </c>
      <c r="C74" s="374" t="s">
        <v>31</v>
      </c>
      <c r="D74" s="408" t="s">
        <v>29</v>
      </c>
      <c r="E74" s="376">
        <v>4</v>
      </c>
      <c r="F74" s="405">
        <v>0.01</v>
      </c>
      <c r="G74" s="314">
        <f t="shared" si="10"/>
        <v>11690</v>
      </c>
      <c r="H74" s="315">
        <f t="shared" si="15"/>
        <v>11170</v>
      </c>
      <c r="I74" s="555">
        <f t="shared" si="8"/>
        <v>12270</v>
      </c>
      <c r="J74" s="556">
        <f t="shared" si="9"/>
        <v>11720</v>
      </c>
      <c r="K74" s="557">
        <f t="shared" si="11"/>
        <v>2400</v>
      </c>
      <c r="L74" s="443">
        <f t="shared" si="13"/>
        <v>1880</v>
      </c>
      <c r="M74" s="443">
        <f t="shared" si="12"/>
        <v>2520</v>
      </c>
      <c r="N74" s="558">
        <f t="shared" si="14"/>
        <v>1970</v>
      </c>
      <c r="O74" s="559">
        <f>' КОРПУС Кухня'!G65+' КОРПУС Кухня'!G101*3+' КОРПУС Кухня'!G102*2</f>
        <v>9290</v>
      </c>
      <c r="P74" s="316">
        <f t="shared" si="4"/>
        <v>9750</v>
      </c>
      <c r="Q74" s="379" t="s">
        <v>379</v>
      </c>
      <c r="S74" s="380">
        <v>2400</v>
      </c>
      <c r="T74" s="380">
        <v>1880</v>
      </c>
      <c r="W74" s="381"/>
      <c r="X74" s="382"/>
      <c r="Y74" s="382"/>
    </row>
    <row r="75" spans="1:25" s="380" customFormat="1" ht="19.5" x14ac:dyDescent="0.25">
      <c r="A75" s="403">
        <v>52</v>
      </c>
      <c r="B75" s="373" t="s">
        <v>32</v>
      </c>
      <c r="C75" s="374" t="s">
        <v>33</v>
      </c>
      <c r="D75" s="404" t="s">
        <v>29</v>
      </c>
      <c r="E75" s="376">
        <v>4</v>
      </c>
      <c r="F75" s="405">
        <v>0.01</v>
      </c>
      <c r="G75" s="314">
        <f t="shared" si="10"/>
        <v>3760</v>
      </c>
      <c r="H75" s="315">
        <f t="shared" si="15"/>
        <v>3410</v>
      </c>
      <c r="I75" s="555">
        <f t="shared" si="8"/>
        <v>3950</v>
      </c>
      <c r="J75" s="556">
        <f t="shared" si="9"/>
        <v>3580</v>
      </c>
      <c r="K75" s="557">
        <f t="shared" si="11"/>
        <v>1940</v>
      </c>
      <c r="L75" s="443">
        <f t="shared" si="13"/>
        <v>1590</v>
      </c>
      <c r="M75" s="443">
        <f t="shared" si="12"/>
        <v>2040</v>
      </c>
      <c r="N75" s="558">
        <f t="shared" si="14"/>
        <v>1670</v>
      </c>
      <c r="O75" s="559">
        <f>' КОРПУС Кухня'!G66</f>
        <v>1820</v>
      </c>
      <c r="P75" s="316">
        <f t="shared" si="4"/>
        <v>1910</v>
      </c>
      <c r="S75" s="380">
        <v>1940</v>
      </c>
      <c r="T75" s="380">
        <v>1590</v>
      </c>
      <c r="W75" s="381"/>
      <c r="X75" s="382"/>
      <c r="Y75" s="382"/>
    </row>
    <row r="76" spans="1:25" s="380" customFormat="1" ht="19.5" x14ac:dyDescent="0.25">
      <c r="A76" s="403">
        <v>53</v>
      </c>
      <c r="B76" s="373" t="s">
        <v>370</v>
      </c>
      <c r="C76" s="374" t="s">
        <v>33</v>
      </c>
      <c r="D76" s="404" t="s">
        <v>29</v>
      </c>
      <c r="E76" s="376">
        <v>4</v>
      </c>
      <c r="F76" s="405">
        <v>0.01</v>
      </c>
      <c r="G76" s="314">
        <f t="shared" si="10"/>
        <v>5790</v>
      </c>
      <c r="H76" s="315">
        <f t="shared" si="15"/>
        <v>5440</v>
      </c>
      <c r="I76" s="555">
        <f t="shared" si="8"/>
        <v>6080</v>
      </c>
      <c r="J76" s="556">
        <f t="shared" si="9"/>
        <v>5710</v>
      </c>
      <c r="K76" s="557">
        <f t="shared" si="11"/>
        <v>1940</v>
      </c>
      <c r="L76" s="443">
        <f t="shared" si="13"/>
        <v>1590</v>
      </c>
      <c r="M76" s="443">
        <f t="shared" si="12"/>
        <v>2040</v>
      </c>
      <c r="N76" s="558">
        <f t="shared" si="14"/>
        <v>1670</v>
      </c>
      <c r="O76" s="559">
        <f>' КОРПУС Кухня'!G67+' КОРПУС Кухня'!G101</f>
        <v>3850</v>
      </c>
      <c r="P76" s="316">
        <f t="shared" si="4"/>
        <v>4040</v>
      </c>
      <c r="Q76" s="379" t="s">
        <v>380</v>
      </c>
      <c r="S76" s="380">
        <v>1940</v>
      </c>
      <c r="T76" s="380">
        <v>1590</v>
      </c>
      <c r="W76" s="381"/>
      <c r="X76" s="382"/>
      <c r="Y76" s="382"/>
    </row>
    <row r="77" spans="1:25" s="380" customFormat="1" x14ac:dyDescent="0.25">
      <c r="A77" s="403">
        <v>54</v>
      </c>
      <c r="B77" s="373" t="s">
        <v>239</v>
      </c>
      <c r="C77" s="374" t="s">
        <v>24</v>
      </c>
      <c r="D77" s="404" t="s">
        <v>230</v>
      </c>
      <c r="E77" s="376">
        <v>4</v>
      </c>
      <c r="F77" s="405">
        <v>0.01</v>
      </c>
      <c r="G77" s="314">
        <f t="shared" si="10"/>
        <v>3100</v>
      </c>
      <c r="H77" s="315">
        <f t="shared" si="15"/>
        <v>2920</v>
      </c>
      <c r="I77" s="555">
        <f t="shared" si="8"/>
        <v>3260</v>
      </c>
      <c r="J77" s="556">
        <f t="shared" si="9"/>
        <v>3070</v>
      </c>
      <c r="K77" s="557">
        <f t="shared" si="11"/>
        <v>1590</v>
      </c>
      <c r="L77" s="443">
        <f t="shared" si="13"/>
        <v>1410</v>
      </c>
      <c r="M77" s="443">
        <f t="shared" si="12"/>
        <v>1670</v>
      </c>
      <c r="N77" s="558">
        <f t="shared" si="14"/>
        <v>1480</v>
      </c>
      <c r="O77" s="559">
        <f>' КОРПУС Кухня'!G68</f>
        <v>1510</v>
      </c>
      <c r="P77" s="316">
        <f t="shared" si="4"/>
        <v>1590</v>
      </c>
      <c r="S77" s="380">
        <v>1590</v>
      </c>
      <c r="T77" s="380">
        <v>1410</v>
      </c>
      <c r="W77" s="381"/>
      <c r="X77" s="382"/>
      <c r="Y77" s="382"/>
    </row>
    <row r="78" spans="1:25" s="380" customFormat="1" ht="19.5" x14ac:dyDescent="0.25">
      <c r="A78" s="403">
        <v>55</v>
      </c>
      <c r="B78" s="373" t="s">
        <v>273</v>
      </c>
      <c r="C78" s="374" t="s">
        <v>51</v>
      </c>
      <c r="D78" s="408" t="s">
        <v>230</v>
      </c>
      <c r="E78" s="376"/>
      <c r="F78" s="405"/>
      <c r="G78" s="314">
        <f t="shared" si="10"/>
        <v>2270</v>
      </c>
      <c r="H78" s="315">
        <f t="shared" si="15"/>
        <v>2100</v>
      </c>
      <c r="I78" s="555">
        <f t="shared" si="8"/>
        <v>2380</v>
      </c>
      <c r="J78" s="556">
        <f t="shared" si="9"/>
        <v>2200</v>
      </c>
      <c r="K78" s="557">
        <f t="shared" si="11"/>
        <v>620</v>
      </c>
      <c r="L78" s="443">
        <f t="shared" si="13"/>
        <v>450</v>
      </c>
      <c r="M78" s="443">
        <f t="shared" si="12"/>
        <v>650</v>
      </c>
      <c r="N78" s="558">
        <f t="shared" si="14"/>
        <v>470</v>
      </c>
      <c r="O78" s="559">
        <f>' КОРПУС Кухня'!G70</f>
        <v>1650</v>
      </c>
      <c r="P78" s="316">
        <f t="shared" si="4"/>
        <v>1730</v>
      </c>
      <c r="S78" s="380">
        <v>620</v>
      </c>
      <c r="T78" s="380">
        <v>450</v>
      </c>
      <c r="W78" s="381"/>
      <c r="X78" s="382"/>
      <c r="Y78" s="382"/>
    </row>
    <row r="79" spans="1:25" s="380" customFormat="1" x14ac:dyDescent="0.25">
      <c r="A79" s="403">
        <v>56</v>
      </c>
      <c r="B79" s="373" t="s">
        <v>34</v>
      </c>
      <c r="C79" s="374" t="s">
        <v>24</v>
      </c>
      <c r="D79" s="404" t="s">
        <v>35</v>
      </c>
      <c r="E79" s="376">
        <v>5</v>
      </c>
      <c r="F79" s="405">
        <v>0.01</v>
      </c>
      <c r="G79" s="314">
        <f t="shared" si="10"/>
        <v>3180</v>
      </c>
      <c r="H79" s="315">
        <f t="shared" si="15"/>
        <v>3010</v>
      </c>
      <c r="I79" s="555">
        <f t="shared" si="8"/>
        <v>3340</v>
      </c>
      <c r="J79" s="556">
        <f t="shared" si="9"/>
        <v>3160</v>
      </c>
      <c r="K79" s="557">
        <f t="shared" si="11"/>
        <v>1700</v>
      </c>
      <c r="L79" s="443">
        <f t="shared" si="13"/>
        <v>1530</v>
      </c>
      <c r="M79" s="443">
        <f t="shared" si="12"/>
        <v>1790</v>
      </c>
      <c r="N79" s="558">
        <f t="shared" si="14"/>
        <v>1610</v>
      </c>
      <c r="O79" s="559">
        <f>' КОРПУС Кухня'!G71</f>
        <v>1480</v>
      </c>
      <c r="P79" s="316">
        <f t="shared" si="4"/>
        <v>1550</v>
      </c>
      <c r="S79" s="380">
        <v>1700</v>
      </c>
      <c r="T79" s="380">
        <v>1530</v>
      </c>
      <c r="W79" s="381"/>
      <c r="X79" s="382"/>
      <c r="Y79" s="382"/>
    </row>
    <row r="80" spans="1:25" s="380" customFormat="1" ht="19.5" x14ac:dyDescent="0.25">
      <c r="A80" s="403">
        <v>57</v>
      </c>
      <c r="B80" s="373" t="s">
        <v>36</v>
      </c>
      <c r="C80" s="374" t="s">
        <v>31</v>
      </c>
      <c r="D80" s="404" t="s">
        <v>35</v>
      </c>
      <c r="E80" s="376">
        <v>5</v>
      </c>
      <c r="F80" s="405">
        <v>0.01</v>
      </c>
      <c r="G80" s="314">
        <f t="shared" si="10"/>
        <v>5460</v>
      </c>
      <c r="H80" s="315">
        <f t="shared" si="15"/>
        <v>4930</v>
      </c>
      <c r="I80" s="555">
        <f t="shared" si="8"/>
        <v>5730</v>
      </c>
      <c r="J80" s="556">
        <f t="shared" si="9"/>
        <v>5180</v>
      </c>
      <c r="K80" s="557">
        <f t="shared" si="11"/>
        <v>2630</v>
      </c>
      <c r="L80" s="443">
        <f t="shared" si="13"/>
        <v>2100</v>
      </c>
      <c r="M80" s="443">
        <f t="shared" si="12"/>
        <v>2760</v>
      </c>
      <c r="N80" s="558">
        <f t="shared" si="14"/>
        <v>2210</v>
      </c>
      <c r="O80" s="559">
        <f>' КОРПУС Кухня'!G72</f>
        <v>2830</v>
      </c>
      <c r="P80" s="316">
        <f t="shared" si="4"/>
        <v>2970</v>
      </c>
      <c r="S80" s="380">
        <v>2630</v>
      </c>
      <c r="T80" s="380">
        <v>2100</v>
      </c>
      <c r="W80" s="381"/>
      <c r="X80" s="382"/>
      <c r="Y80" s="382"/>
    </row>
    <row r="81" spans="1:25" s="380" customFormat="1" ht="19.5" x14ac:dyDescent="0.25">
      <c r="A81" s="403">
        <v>58</v>
      </c>
      <c r="B81" s="373" t="s">
        <v>371</v>
      </c>
      <c r="C81" s="374" t="s">
        <v>31</v>
      </c>
      <c r="D81" s="404" t="s">
        <v>35</v>
      </c>
      <c r="E81" s="376">
        <v>5</v>
      </c>
      <c r="F81" s="405">
        <v>0.01</v>
      </c>
      <c r="G81" s="314">
        <f t="shared" si="10"/>
        <v>12160</v>
      </c>
      <c r="H81" s="315">
        <f t="shared" si="15"/>
        <v>11630</v>
      </c>
      <c r="I81" s="555">
        <f t="shared" si="8"/>
        <v>12770</v>
      </c>
      <c r="J81" s="556">
        <f t="shared" si="9"/>
        <v>12220</v>
      </c>
      <c r="K81" s="557">
        <f t="shared" si="11"/>
        <v>2630</v>
      </c>
      <c r="L81" s="443">
        <f t="shared" si="13"/>
        <v>2100</v>
      </c>
      <c r="M81" s="443">
        <f t="shared" si="12"/>
        <v>2760</v>
      </c>
      <c r="N81" s="558">
        <f t="shared" si="14"/>
        <v>2210</v>
      </c>
      <c r="O81" s="559">
        <f>' КОРПУС Кухня'!G73+' КОРПУС Кухня'!G101*3+' КОРПУС Кухня'!G102*2</f>
        <v>9530</v>
      </c>
      <c r="P81" s="316">
        <f t="shared" si="4"/>
        <v>10010</v>
      </c>
      <c r="Q81" s="379" t="s">
        <v>379</v>
      </c>
      <c r="S81" s="380">
        <v>2630</v>
      </c>
      <c r="T81" s="380">
        <v>2100</v>
      </c>
      <c r="W81" s="381"/>
      <c r="X81" s="382"/>
      <c r="Y81" s="382"/>
    </row>
    <row r="82" spans="1:25" s="380" customFormat="1" x14ac:dyDescent="0.25">
      <c r="A82" s="403">
        <v>59</v>
      </c>
      <c r="B82" s="373" t="s">
        <v>37</v>
      </c>
      <c r="C82" s="374" t="s">
        <v>24</v>
      </c>
      <c r="D82" s="404" t="s">
        <v>38</v>
      </c>
      <c r="E82" s="376">
        <v>6</v>
      </c>
      <c r="F82" s="405">
        <v>0.01</v>
      </c>
      <c r="G82" s="314">
        <f t="shared" si="10"/>
        <v>4170</v>
      </c>
      <c r="H82" s="315">
        <f t="shared" si="15"/>
        <v>3820</v>
      </c>
      <c r="I82" s="555">
        <f t="shared" si="8"/>
        <v>4380</v>
      </c>
      <c r="J82" s="556">
        <f t="shared" si="9"/>
        <v>4010</v>
      </c>
      <c r="K82" s="557">
        <f t="shared" si="11"/>
        <v>2400</v>
      </c>
      <c r="L82" s="443">
        <f t="shared" si="13"/>
        <v>2050</v>
      </c>
      <c r="M82" s="443">
        <f t="shared" si="12"/>
        <v>2520</v>
      </c>
      <c r="N82" s="558">
        <f t="shared" si="14"/>
        <v>2150</v>
      </c>
      <c r="O82" s="559">
        <f>' КОРПУС Кухня'!G74</f>
        <v>1770</v>
      </c>
      <c r="P82" s="316">
        <f t="shared" si="4"/>
        <v>1860</v>
      </c>
      <c r="S82" s="380">
        <v>2400</v>
      </c>
      <c r="T82" s="380">
        <v>2050</v>
      </c>
      <c r="W82" s="381"/>
      <c r="X82" s="382"/>
      <c r="Y82" s="382"/>
    </row>
    <row r="83" spans="1:25" s="380" customFormat="1" ht="19.5" x14ac:dyDescent="0.25">
      <c r="A83" s="403">
        <v>60</v>
      </c>
      <c r="B83" s="384" t="s">
        <v>90</v>
      </c>
      <c r="C83" s="374" t="s">
        <v>89</v>
      </c>
      <c r="D83" s="404" t="s">
        <v>38</v>
      </c>
      <c r="E83" s="376">
        <v>6</v>
      </c>
      <c r="F83" s="405">
        <v>0.01</v>
      </c>
      <c r="G83" s="314">
        <f t="shared" si="10"/>
        <v>3700</v>
      </c>
      <c r="H83" s="315">
        <f t="shared" si="15"/>
        <v>3530</v>
      </c>
      <c r="I83" s="555">
        <f t="shared" si="8"/>
        <v>3890</v>
      </c>
      <c r="J83" s="556">
        <f t="shared" si="9"/>
        <v>3710</v>
      </c>
      <c r="K83" s="557">
        <f t="shared" si="11"/>
        <v>1930</v>
      </c>
      <c r="L83" s="443">
        <f t="shared" si="13"/>
        <v>1760</v>
      </c>
      <c r="M83" s="443">
        <f t="shared" si="12"/>
        <v>2030</v>
      </c>
      <c r="N83" s="558">
        <f t="shared" si="14"/>
        <v>1850</v>
      </c>
      <c r="O83" s="559">
        <f>' КОРПУС Кухня'!G74</f>
        <v>1770</v>
      </c>
      <c r="P83" s="316">
        <f t="shared" si="4"/>
        <v>1860</v>
      </c>
      <c r="S83" s="380">
        <v>1930</v>
      </c>
      <c r="T83" s="380">
        <v>1760</v>
      </c>
      <c r="W83" s="381"/>
      <c r="X83" s="382"/>
      <c r="Y83" s="382"/>
    </row>
    <row r="84" spans="1:25" s="380" customFormat="1" ht="19.5" x14ac:dyDescent="0.25">
      <c r="A84" s="403">
        <v>61</v>
      </c>
      <c r="B84" s="373" t="s">
        <v>50</v>
      </c>
      <c r="C84" s="374" t="s">
        <v>51</v>
      </c>
      <c r="D84" s="408" t="s">
        <v>38</v>
      </c>
      <c r="E84" s="376">
        <v>6</v>
      </c>
      <c r="F84" s="405">
        <v>0.01</v>
      </c>
      <c r="G84" s="314">
        <f t="shared" si="10"/>
        <v>2560</v>
      </c>
      <c r="H84" s="315">
        <f t="shared" si="15"/>
        <v>2390</v>
      </c>
      <c r="I84" s="555">
        <f t="shared" si="8"/>
        <v>2690</v>
      </c>
      <c r="J84" s="556">
        <f t="shared" si="9"/>
        <v>2510</v>
      </c>
      <c r="K84" s="557">
        <f t="shared" si="11"/>
        <v>740</v>
      </c>
      <c r="L84" s="443">
        <f t="shared" si="13"/>
        <v>570</v>
      </c>
      <c r="M84" s="443">
        <f t="shared" si="12"/>
        <v>780</v>
      </c>
      <c r="N84" s="558">
        <f t="shared" si="14"/>
        <v>600</v>
      </c>
      <c r="O84" s="559">
        <f>' КОРПУС Кухня'!G75</f>
        <v>1820</v>
      </c>
      <c r="P84" s="316">
        <f t="shared" si="4"/>
        <v>1910</v>
      </c>
      <c r="S84" s="380">
        <v>740</v>
      </c>
      <c r="T84" s="380">
        <v>570</v>
      </c>
      <c r="W84" s="381"/>
      <c r="X84" s="382"/>
      <c r="Y84" s="382"/>
    </row>
    <row r="85" spans="1:25" s="380" customFormat="1" ht="19.5" x14ac:dyDescent="0.25">
      <c r="A85" s="403">
        <v>62</v>
      </c>
      <c r="B85" s="373" t="s">
        <v>88</v>
      </c>
      <c r="C85" s="374" t="s">
        <v>87</v>
      </c>
      <c r="D85" s="404" t="s">
        <v>38</v>
      </c>
      <c r="E85" s="376">
        <v>6</v>
      </c>
      <c r="F85" s="405">
        <v>0.01</v>
      </c>
      <c r="G85" s="314">
        <f t="shared" si="10"/>
        <v>5190</v>
      </c>
      <c r="H85" s="315">
        <f t="shared" si="15"/>
        <v>4840</v>
      </c>
      <c r="I85" s="555">
        <f t="shared" si="8"/>
        <v>5450</v>
      </c>
      <c r="J85" s="556">
        <f t="shared" si="9"/>
        <v>5080</v>
      </c>
      <c r="K85" s="557">
        <f t="shared" si="11"/>
        <v>2390</v>
      </c>
      <c r="L85" s="443">
        <f t="shared" si="13"/>
        <v>2040</v>
      </c>
      <c r="M85" s="443">
        <f t="shared" si="12"/>
        <v>2510</v>
      </c>
      <c r="N85" s="558">
        <f t="shared" si="14"/>
        <v>2140</v>
      </c>
      <c r="O85" s="559">
        <f>' КОРПУС Кухня'!G76</f>
        <v>2800</v>
      </c>
      <c r="P85" s="316">
        <f t="shared" si="4"/>
        <v>2940</v>
      </c>
      <c r="S85" s="380">
        <v>2390</v>
      </c>
      <c r="T85" s="380">
        <v>2040</v>
      </c>
      <c r="W85" s="381"/>
      <c r="X85" s="382"/>
      <c r="Y85" s="382"/>
    </row>
    <row r="86" spans="1:25" s="380" customFormat="1" ht="19.5" x14ac:dyDescent="0.25">
      <c r="A86" s="403">
        <v>63</v>
      </c>
      <c r="B86" s="373" t="s">
        <v>372</v>
      </c>
      <c r="C86" s="374" t="s">
        <v>87</v>
      </c>
      <c r="D86" s="404" t="s">
        <v>38</v>
      </c>
      <c r="E86" s="376">
        <v>6</v>
      </c>
      <c r="F86" s="405">
        <v>0.01</v>
      </c>
      <c r="G86" s="314">
        <f t="shared" si="10"/>
        <v>10380</v>
      </c>
      <c r="H86" s="315">
        <f t="shared" si="15"/>
        <v>10030</v>
      </c>
      <c r="I86" s="555">
        <f t="shared" si="8"/>
        <v>10900</v>
      </c>
      <c r="J86" s="556">
        <f t="shared" si="9"/>
        <v>10530</v>
      </c>
      <c r="K86" s="557">
        <f t="shared" si="11"/>
        <v>2390</v>
      </c>
      <c r="L86" s="443">
        <f t="shared" si="13"/>
        <v>2040</v>
      </c>
      <c r="M86" s="443">
        <f t="shared" si="12"/>
        <v>2510</v>
      </c>
      <c r="N86" s="558">
        <f t="shared" si="14"/>
        <v>2140</v>
      </c>
      <c r="O86" s="559">
        <f>' КОРПУС Кухня'!G77+' КОРПУС Кухня'!G101*2+' КОРПУС Кухня'!G102*4</f>
        <v>7990</v>
      </c>
      <c r="P86" s="316">
        <f t="shared" si="4"/>
        <v>8390</v>
      </c>
      <c r="Q86" s="379" t="s">
        <v>379</v>
      </c>
      <c r="S86" s="380">
        <v>2390</v>
      </c>
      <c r="T86" s="380">
        <v>2040</v>
      </c>
      <c r="W86" s="381"/>
      <c r="X86" s="382"/>
      <c r="Y86" s="382"/>
    </row>
    <row r="87" spans="1:25" s="380" customFormat="1" ht="19.5" x14ac:dyDescent="0.25">
      <c r="A87" s="403">
        <v>64</v>
      </c>
      <c r="B87" s="373" t="s">
        <v>39</v>
      </c>
      <c r="C87" s="374" t="s">
        <v>31</v>
      </c>
      <c r="D87" s="404" t="s">
        <v>38</v>
      </c>
      <c r="E87" s="376">
        <v>6</v>
      </c>
      <c r="F87" s="405">
        <v>0.01</v>
      </c>
      <c r="G87" s="314">
        <f t="shared" si="10"/>
        <v>5920</v>
      </c>
      <c r="H87" s="315">
        <f t="shared" si="15"/>
        <v>5390</v>
      </c>
      <c r="I87" s="555">
        <f t="shared" si="8"/>
        <v>6210</v>
      </c>
      <c r="J87" s="556">
        <f t="shared" si="9"/>
        <v>5660</v>
      </c>
      <c r="K87" s="557">
        <f t="shared" si="11"/>
        <v>2860</v>
      </c>
      <c r="L87" s="443">
        <f t="shared" si="13"/>
        <v>2330</v>
      </c>
      <c r="M87" s="443">
        <f t="shared" si="12"/>
        <v>3000</v>
      </c>
      <c r="N87" s="558">
        <f t="shared" si="14"/>
        <v>2450</v>
      </c>
      <c r="O87" s="559">
        <f>' КОРПУС Кухня'!G78</f>
        <v>3060</v>
      </c>
      <c r="P87" s="316">
        <f t="shared" si="4"/>
        <v>3210</v>
      </c>
      <c r="Q87" s="379"/>
      <c r="S87" s="380">
        <v>2860</v>
      </c>
      <c r="T87" s="380">
        <v>2330</v>
      </c>
      <c r="W87" s="381"/>
      <c r="X87" s="382"/>
      <c r="Y87" s="382"/>
    </row>
    <row r="88" spans="1:25" s="380" customFormat="1" ht="19.5" x14ac:dyDescent="0.25">
      <c r="A88" s="403">
        <v>65</v>
      </c>
      <c r="B88" s="373" t="s">
        <v>373</v>
      </c>
      <c r="C88" s="374" t="s">
        <v>31</v>
      </c>
      <c r="D88" s="404" t="s">
        <v>38</v>
      </c>
      <c r="E88" s="376">
        <v>6</v>
      </c>
      <c r="F88" s="405">
        <v>0.01</v>
      </c>
      <c r="G88" s="314">
        <f t="shared" ref="G88:G119" si="16">K88+O88</f>
        <v>12640</v>
      </c>
      <c r="H88" s="315">
        <f t="shared" si="15"/>
        <v>12110</v>
      </c>
      <c r="I88" s="555">
        <f t="shared" si="8"/>
        <v>13270</v>
      </c>
      <c r="J88" s="556">
        <f t="shared" si="9"/>
        <v>12720</v>
      </c>
      <c r="K88" s="557">
        <f t="shared" ref="K88:K119" si="17">ROUND(S88*(1+ОбщаяНаценка/100),-1)</f>
        <v>2860</v>
      </c>
      <c r="L88" s="443">
        <f t="shared" si="13"/>
        <v>2330</v>
      </c>
      <c r="M88" s="443">
        <f t="shared" ref="M88:M119" si="18">ROUND(K88*1.05,-1)</f>
        <v>3000</v>
      </c>
      <c r="N88" s="558">
        <f t="shared" si="14"/>
        <v>2450</v>
      </c>
      <c r="O88" s="559">
        <f>' КОРПУС Кухня'!G79+' КОРПУС Кухня'!G101*3+' КОРПУС Кухня'!G102*2</f>
        <v>9780</v>
      </c>
      <c r="P88" s="316">
        <f t="shared" si="4"/>
        <v>10270</v>
      </c>
      <c r="Q88" s="379" t="s">
        <v>379</v>
      </c>
      <c r="S88" s="380">
        <v>2860</v>
      </c>
      <c r="T88" s="380">
        <v>2330</v>
      </c>
      <c r="W88" s="381"/>
      <c r="X88" s="382"/>
      <c r="Y88" s="382"/>
    </row>
    <row r="89" spans="1:25" s="380" customFormat="1" ht="19.5" x14ac:dyDescent="0.25">
      <c r="A89" s="403">
        <v>66</v>
      </c>
      <c r="B89" s="373" t="s">
        <v>40</v>
      </c>
      <c r="C89" s="374" t="s">
        <v>33</v>
      </c>
      <c r="D89" s="404" t="s">
        <v>38</v>
      </c>
      <c r="E89" s="376">
        <v>6</v>
      </c>
      <c r="F89" s="405">
        <v>0.01</v>
      </c>
      <c r="G89" s="314">
        <f t="shared" si="16"/>
        <v>5130</v>
      </c>
      <c r="H89" s="315">
        <f t="shared" si="15"/>
        <v>4600</v>
      </c>
      <c r="I89" s="555">
        <f t="shared" si="8"/>
        <v>5380</v>
      </c>
      <c r="J89" s="556">
        <f t="shared" si="9"/>
        <v>4830</v>
      </c>
      <c r="K89" s="557">
        <f t="shared" si="17"/>
        <v>2860</v>
      </c>
      <c r="L89" s="443">
        <f t="shared" si="13"/>
        <v>2330</v>
      </c>
      <c r="M89" s="443">
        <f t="shared" si="18"/>
        <v>3000</v>
      </c>
      <c r="N89" s="558">
        <f t="shared" si="14"/>
        <v>2450</v>
      </c>
      <c r="O89" s="559">
        <f>' КОРПУС Кухня'!G80</f>
        <v>2270</v>
      </c>
      <c r="P89" s="316">
        <f t="shared" ref="P89:P126" si="19">ROUND(O89*1.05,-1)</f>
        <v>2380</v>
      </c>
      <c r="S89" s="380">
        <v>2860</v>
      </c>
      <c r="T89" s="380">
        <v>2330</v>
      </c>
      <c r="W89" s="381"/>
      <c r="X89" s="382"/>
      <c r="Y89" s="382"/>
    </row>
    <row r="90" spans="1:25" s="380" customFormat="1" ht="19.5" x14ac:dyDescent="0.25">
      <c r="A90" s="403">
        <v>67</v>
      </c>
      <c r="B90" s="373" t="s">
        <v>374</v>
      </c>
      <c r="C90" s="374" t="s">
        <v>33</v>
      </c>
      <c r="D90" s="404" t="s">
        <v>38</v>
      </c>
      <c r="E90" s="376">
        <v>6</v>
      </c>
      <c r="F90" s="405">
        <v>0.01</v>
      </c>
      <c r="G90" s="314">
        <f t="shared" si="16"/>
        <v>7170</v>
      </c>
      <c r="H90" s="315">
        <f t="shared" si="15"/>
        <v>6640</v>
      </c>
      <c r="I90" s="555">
        <f t="shared" si="8"/>
        <v>7530</v>
      </c>
      <c r="J90" s="556">
        <f t="shared" si="9"/>
        <v>6980</v>
      </c>
      <c r="K90" s="557">
        <f t="shared" si="17"/>
        <v>2860</v>
      </c>
      <c r="L90" s="443">
        <f t="shared" si="13"/>
        <v>2330</v>
      </c>
      <c r="M90" s="443">
        <f t="shared" si="18"/>
        <v>3000</v>
      </c>
      <c r="N90" s="558">
        <f t="shared" si="14"/>
        <v>2450</v>
      </c>
      <c r="O90" s="559">
        <f>' КОРПУС Кухня'!G81+' КОРПУС Кухня'!G101</f>
        <v>4310</v>
      </c>
      <c r="P90" s="316">
        <f t="shared" si="19"/>
        <v>4530</v>
      </c>
      <c r="Q90" s="379" t="s">
        <v>381</v>
      </c>
      <c r="S90" s="380">
        <v>2860</v>
      </c>
      <c r="T90" s="380">
        <v>2330</v>
      </c>
      <c r="W90" s="381"/>
      <c r="X90" s="382"/>
      <c r="Y90" s="382"/>
    </row>
    <row r="91" spans="1:25" s="380" customFormat="1" x14ac:dyDescent="0.25">
      <c r="A91" s="403">
        <v>68</v>
      </c>
      <c r="B91" s="373" t="s">
        <v>287</v>
      </c>
      <c r="C91" s="374" t="s">
        <v>24</v>
      </c>
      <c r="D91" s="404" t="s">
        <v>270</v>
      </c>
      <c r="E91" s="376"/>
      <c r="F91" s="405"/>
      <c r="G91" s="314">
        <f t="shared" si="16"/>
        <v>4370</v>
      </c>
      <c r="H91" s="315">
        <f t="shared" si="15"/>
        <v>4020</v>
      </c>
      <c r="I91" s="555">
        <f t="shared" si="8"/>
        <v>4590</v>
      </c>
      <c r="J91" s="556">
        <f t="shared" si="9"/>
        <v>4220</v>
      </c>
      <c r="K91" s="557">
        <f t="shared" si="17"/>
        <v>2430</v>
      </c>
      <c r="L91" s="443">
        <f t="shared" si="13"/>
        <v>2080</v>
      </c>
      <c r="M91" s="443">
        <f t="shared" si="18"/>
        <v>2550</v>
      </c>
      <c r="N91" s="558">
        <f t="shared" si="14"/>
        <v>2180</v>
      </c>
      <c r="O91" s="559">
        <f>' КОРПУС Кухня'!G83</f>
        <v>1940</v>
      </c>
      <c r="P91" s="316">
        <f t="shared" si="19"/>
        <v>2040</v>
      </c>
      <c r="S91" s="380">
        <v>2430</v>
      </c>
      <c r="T91" s="380">
        <v>2080</v>
      </c>
      <c r="W91" s="381"/>
      <c r="X91" s="382"/>
      <c r="Y91" s="382"/>
    </row>
    <row r="92" spans="1:25" s="380" customFormat="1" x14ac:dyDescent="0.25">
      <c r="A92" s="403">
        <v>69</v>
      </c>
      <c r="B92" s="373" t="s">
        <v>41</v>
      </c>
      <c r="C92" s="374" t="s">
        <v>24</v>
      </c>
      <c r="D92" s="404" t="s">
        <v>42</v>
      </c>
      <c r="E92" s="376">
        <v>8</v>
      </c>
      <c r="F92" s="405">
        <v>0.02</v>
      </c>
      <c r="G92" s="314">
        <f t="shared" si="16"/>
        <v>4800</v>
      </c>
      <c r="H92" s="315">
        <f t="shared" si="15"/>
        <v>4450</v>
      </c>
      <c r="I92" s="555">
        <f t="shared" si="8"/>
        <v>5040</v>
      </c>
      <c r="J92" s="556">
        <f t="shared" si="9"/>
        <v>4680</v>
      </c>
      <c r="K92" s="557">
        <f t="shared" si="17"/>
        <v>2850</v>
      </c>
      <c r="L92" s="443">
        <f t="shared" si="13"/>
        <v>2500</v>
      </c>
      <c r="M92" s="443">
        <f t="shared" si="18"/>
        <v>2990</v>
      </c>
      <c r="N92" s="558">
        <f t="shared" si="14"/>
        <v>2630</v>
      </c>
      <c r="O92" s="559">
        <f>' КОРПУС Кухня'!G84</f>
        <v>1950</v>
      </c>
      <c r="P92" s="316">
        <f t="shared" si="19"/>
        <v>2050</v>
      </c>
      <c r="S92" s="380">
        <v>2850</v>
      </c>
      <c r="T92" s="380">
        <v>2500</v>
      </c>
      <c r="W92" s="381"/>
      <c r="X92" s="382"/>
      <c r="Y92" s="382"/>
    </row>
    <row r="93" spans="1:25" s="380" customFormat="1" ht="19.5" x14ac:dyDescent="0.25">
      <c r="A93" s="403">
        <v>70</v>
      </c>
      <c r="B93" s="373" t="s">
        <v>91</v>
      </c>
      <c r="C93" s="374" t="s">
        <v>87</v>
      </c>
      <c r="D93" s="404" t="s">
        <v>42</v>
      </c>
      <c r="E93" s="376">
        <v>8</v>
      </c>
      <c r="F93" s="405">
        <v>0.02</v>
      </c>
      <c r="G93" s="314">
        <f t="shared" si="16"/>
        <v>6000</v>
      </c>
      <c r="H93" s="315">
        <f t="shared" si="15"/>
        <v>5650</v>
      </c>
      <c r="I93" s="555">
        <f t="shared" si="8"/>
        <v>6300</v>
      </c>
      <c r="J93" s="556">
        <f t="shared" si="9"/>
        <v>5940</v>
      </c>
      <c r="K93" s="557">
        <f t="shared" si="17"/>
        <v>2850</v>
      </c>
      <c r="L93" s="443">
        <f t="shared" si="13"/>
        <v>2500</v>
      </c>
      <c r="M93" s="443">
        <f t="shared" si="18"/>
        <v>2990</v>
      </c>
      <c r="N93" s="558">
        <f t="shared" si="14"/>
        <v>2630</v>
      </c>
      <c r="O93" s="559">
        <f>' КОРПУС Кухня'!G85</f>
        <v>3150</v>
      </c>
      <c r="P93" s="316">
        <f t="shared" si="19"/>
        <v>3310</v>
      </c>
      <c r="S93" s="380">
        <v>2850</v>
      </c>
      <c r="T93" s="380">
        <v>2500</v>
      </c>
      <c r="W93" s="381"/>
      <c r="X93" s="382"/>
      <c r="Y93" s="382"/>
    </row>
    <row r="94" spans="1:25" s="380" customFormat="1" ht="19.5" x14ac:dyDescent="0.25">
      <c r="A94" s="403">
        <v>71</v>
      </c>
      <c r="B94" s="373" t="s">
        <v>375</v>
      </c>
      <c r="C94" s="374" t="s">
        <v>87</v>
      </c>
      <c r="D94" s="404" t="s">
        <v>42</v>
      </c>
      <c r="E94" s="376">
        <v>8</v>
      </c>
      <c r="F94" s="405">
        <v>0.02</v>
      </c>
      <c r="G94" s="314">
        <f t="shared" si="16"/>
        <v>11270</v>
      </c>
      <c r="H94" s="315">
        <f t="shared" si="15"/>
        <v>10920</v>
      </c>
      <c r="I94" s="555">
        <f t="shared" si="8"/>
        <v>11830</v>
      </c>
      <c r="J94" s="556">
        <f t="shared" si="9"/>
        <v>11470</v>
      </c>
      <c r="K94" s="557">
        <f t="shared" si="17"/>
        <v>2850</v>
      </c>
      <c r="L94" s="443">
        <f t="shared" si="13"/>
        <v>2500</v>
      </c>
      <c r="M94" s="443">
        <f t="shared" si="18"/>
        <v>2990</v>
      </c>
      <c r="N94" s="558">
        <f t="shared" si="14"/>
        <v>2630</v>
      </c>
      <c r="O94" s="559">
        <f>' КОРПУС Кухня'!G86+' КОРПУС Кухня'!G101*2+' КОРПУС Кухня'!G102*4</f>
        <v>8420</v>
      </c>
      <c r="P94" s="316">
        <f t="shared" si="19"/>
        <v>8840</v>
      </c>
      <c r="Q94" s="379" t="s">
        <v>379</v>
      </c>
      <c r="S94" s="380">
        <v>2850</v>
      </c>
      <c r="T94" s="380">
        <v>2500</v>
      </c>
      <c r="W94" s="381"/>
      <c r="X94" s="382"/>
      <c r="Y94" s="382"/>
    </row>
    <row r="95" spans="1:25" s="380" customFormat="1" ht="19.5" x14ac:dyDescent="0.25">
      <c r="A95" s="403">
        <v>72</v>
      </c>
      <c r="B95" s="373" t="s">
        <v>43</v>
      </c>
      <c r="C95" s="374" t="s">
        <v>33</v>
      </c>
      <c r="D95" s="404" t="s">
        <v>42</v>
      </c>
      <c r="E95" s="376">
        <v>8</v>
      </c>
      <c r="F95" s="405">
        <v>0.02</v>
      </c>
      <c r="G95" s="314">
        <f t="shared" si="16"/>
        <v>6710</v>
      </c>
      <c r="H95" s="315">
        <f t="shared" si="15"/>
        <v>6020</v>
      </c>
      <c r="I95" s="555">
        <f t="shared" si="8"/>
        <v>7050</v>
      </c>
      <c r="J95" s="556">
        <f t="shared" si="9"/>
        <v>6320</v>
      </c>
      <c r="K95" s="557">
        <f t="shared" si="17"/>
        <v>3780</v>
      </c>
      <c r="L95" s="443">
        <f t="shared" si="13"/>
        <v>3090</v>
      </c>
      <c r="M95" s="443">
        <f t="shared" si="18"/>
        <v>3970</v>
      </c>
      <c r="N95" s="558">
        <f t="shared" si="14"/>
        <v>3240</v>
      </c>
      <c r="O95" s="559">
        <f>' КОРПУС Кухня'!G87</f>
        <v>2930</v>
      </c>
      <c r="P95" s="316">
        <f t="shared" si="19"/>
        <v>3080</v>
      </c>
      <c r="S95" s="380">
        <v>3780</v>
      </c>
      <c r="T95" s="380">
        <v>3090</v>
      </c>
      <c r="W95" s="381"/>
      <c r="X95" s="382"/>
      <c r="Y95" s="382"/>
    </row>
    <row r="96" spans="1:25" s="380" customFormat="1" ht="19.5" x14ac:dyDescent="0.25">
      <c r="A96" s="403">
        <v>73</v>
      </c>
      <c r="B96" s="373" t="s">
        <v>376</v>
      </c>
      <c r="C96" s="374" t="s">
        <v>33</v>
      </c>
      <c r="D96" s="404" t="s">
        <v>42</v>
      </c>
      <c r="E96" s="376">
        <v>8</v>
      </c>
      <c r="F96" s="405">
        <v>0.02</v>
      </c>
      <c r="G96" s="314">
        <f t="shared" si="16"/>
        <v>10960</v>
      </c>
      <c r="H96" s="315">
        <f t="shared" si="15"/>
        <v>10270</v>
      </c>
      <c r="I96" s="555">
        <f t="shared" si="8"/>
        <v>11510</v>
      </c>
      <c r="J96" s="556">
        <f t="shared" si="9"/>
        <v>10780</v>
      </c>
      <c r="K96" s="557">
        <f t="shared" si="17"/>
        <v>3780</v>
      </c>
      <c r="L96" s="443">
        <f t="shared" ref="L96:L114" si="20">ROUND(T96*(1+ОбщаяНаценка/100),-1)</f>
        <v>3090</v>
      </c>
      <c r="M96" s="443">
        <f t="shared" si="18"/>
        <v>3970</v>
      </c>
      <c r="N96" s="558">
        <f t="shared" ref="N96:N126" si="21">ROUND(L96*1.05,-1)</f>
        <v>3240</v>
      </c>
      <c r="O96" s="559">
        <f>' КОРПУС Кухня'!G88+' КОРПУС Кухня'!G101*2</f>
        <v>7180</v>
      </c>
      <c r="P96" s="316">
        <f t="shared" si="19"/>
        <v>7540</v>
      </c>
      <c r="Q96" s="379" t="s">
        <v>380</v>
      </c>
      <c r="S96" s="380">
        <v>3780</v>
      </c>
      <c r="T96" s="380">
        <v>3090</v>
      </c>
      <c r="W96" s="381"/>
      <c r="X96" s="382"/>
      <c r="Y96" s="382"/>
    </row>
    <row r="97" spans="1:25" s="380" customFormat="1" x14ac:dyDescent="0.25">
      <c r="A97" s="403">
        <v>74</v>
      </c>
      <c r="B97" s="409" t="s">
        <v>55</v>
      </c>
      <c r="C97" s="410" t="s">
        <v>6</v>
      </c>
      <c r="D97" s="408" t="s">
        <v>56</v>
      </c>
      <c r="E97" s="376">
        <v>12</v>
      </c>
      <c r="F97" s="405">
        <v>0.02</v>
      </c>
      <c r="G97" s="314">
        <f t="shared" si="16"/>
        <v>9280</v>
      </c>
      <c r="H97" s="315">
        <f t="shared" ref="H97:H114" si="22">L97+O97</f>
        <v>8930</v>
      </c>
      <c r="I97" s="555">
        <f t="shared" ref="I97:I114" si="23">M97+P97</f>
        <v>9750</v>
      </c>
      <c r="J97" s="556">
        <f t="shared" ref="J97:J114" si="24">N97+P97</f>
        <v>9380</v>
      </c>
      <c r="K97" s="557">
        <f t="shared" si="17"/>
        <v>3760</v>
      </c>
      <c r="L97" s="443">
        <f t="shared" si="20"/>
        <v>3410</v>
      </c>
      <c r="M97" s="443">
        <f t="shared" si="18"/>
        <v>3950</v>
      </c>
      <c r="N97" s="558">
        <f t="shared" si="21"/>
        <v>3580</v>
      </c>
      <c r="O97" s="559">
        <f>' КОРПУС Кухня'!G89</f>
        <v>5520</v>
      </c>
      <c r="P97" s="316">
        <f t="shared" si="19"/>
        <v>5800</v>
      </c>
      <c r="S97" s="380">
        <v>3760</v>
      </c>
      <c r="T97" s="380">
        <v>3410</v>
      </c>
      <c r="W97" s="381"/>
      <c r="X97" s="382"/>
      <c r="Y97" s="382"/>
    </row>
    <row r="98" spans="1:25" s="380" customFormat="1" ht="19.5" x14ac:dyDescent="0.25">
      <c r="A98" s="403">
        <v>75</v>
      </c>
      <c r="B98" s="411" t="s">
        <v>125</v>
      </c>
      <c r="C98" s="410" t="s">
        <v>136</v>
      </c>
      <c r="D98" s="408" t="s">
        <v>56</v>
      </c>
      <c r="E98" s="376">
        <v>12</v>
      </c>
      <c r="F98" s="405">
        <v>0.02</v>
      </c>
      <c r="G98" s="314">
        <f t="shared" si="16"/>
        <v>10200</v>
      </c>
      <c r="H98" s="315">
        <f t="shared" si="22"/>
        <v>9510</v>
      </c>
      <c r="I98" s="555">
        <f t="shared" si="23"/>
        <v>10710</v>
      </c>
      <c r="J98" s="556">
        <f t="shared" si="24"/>
        <v>9990</v>
      </c>
      <c r="K98" s="557">
        <f t="shared" si="17"/>
        <v>4680</v>
      </c>
      <c r="L98" s="443">
        <f t="shared" si="20"/>
        <v>3990</v>
      </c>
      <c r="M98" s="443">
        <f t="shared" si="18"/>
        <v>4910</v>
      </c>
      <c r="N98" s="558">
        <f t="shared" si="21"/>
        <v>4190</v>
      </c>
      <c r="O98" s="559">
        <f>' КОРПУС Кухня'!G89</f>
        <v>5520</v>
      </c>
      <c r="P98" s="316">
        <f t="shared" si="19"/>
        <v>5800</v>
      </c>
      <c r="S98" s="380">
        <v>4680</v>
      </c>
      <c r="T98" s="380">
        <v>3990</v>
      </c>
      <c r="W98" s="381"/>
      <c r="X98" s="382"/>
      <c r="Y98" s="382"/>
    </row>
    <row r="99" spans="1:25" s="380" customFormat="1" ht="19.5" x14ac:dyDescent="0.25">
      <c r="A99" s="403">
        <v>76</v>
      </c>
      <c r="B99" s="409" t="s">
        <v>338</v>
      </c>
      <c r="C99" s="410" t="s">
        <v>335</v>
      </c>
      <c r="D99" s="412" t="s">
        <v>56</v>
      </c>
      <c r="E99" s="376">
        <v>12</v>
      </c>
      <c r="F99" s="405">
        <v>0.02</v>
      </c>
      <c r="G99" s="314">
        <f t="shared" si="16"/>
        <v>10640</v>
      </c>
      <c r="H99" s="315">
        <f t="shared" si="22"/>
        <v>10150</v>
      </c>
      <c r="I99" s="555">
        <f t="shared" si="23"/>
        <v>11180</v>
      </c>
      <c r="J99" s="556">
        <f t="shared" si="24"/>
        <v>10660</v>
      </c>
      <c r="K99" s="557">
        <f t="shared" si="17"/>
        <v>5120</v>
      </c>
      <c r="L99" s="443">
        <f t="shared" si="20"/>
        <v>4630</v>
      </c>
      <c r="M99" s="443">
        <f t="shared" si="18"/>
        <v>5380</v>
      </c>
      <c r="N99" s="558">
        <f t="shared" si="21"/>
        <v>4860</v>
      </c>
      <c r="O99" s="559">
        <f>' КОРПУС Кухня'!G89</f>
        <v>5520</v>
      </c>
      <c r="P99" s="316">
        <f t="shared" si="19"/>
        <v>5800</v>
      </c>
      <c r="S99" s="380">
        <v>5120</v>
      </c>
      <c r="T99" s="380">
        <v>4630</v>
      </c>
      <c r="W99" s="381"/>
      <c r="X99" s="382"/>
      <c r="Y99" s="382"/>
    </row>
    <row r="100" spans="1:25" s="380" customFormat="1" ht="19.5" x14ac:dyDescent="0.25">
      <c r="A100" s="403">
        <v>77</v>
      </c>
      <c r="B100" s="409" t="s">
        <v>98</v>
      </c>
      <c r="C100" s="410" t="s">
        <v>99</v>
      </c>
      <c r="D100" s="412" t="s">
        <v>56</v>
      </c>
      <c r="E100" s="376">
        <v>12</v>
      </c>
      <c r="F100" s="405">
        <v>0.02</v>
      </c>
      <c r="G100" s="314">
        <f t="shared" si="16"/>
        <v>11330</v>
      </c>
      <c r="H100" s="315">
        <f t="shared" si="22"/>
        <v>10640</v>
      </c>
      <c r="I100" s="555">
        <f t="shared" si="23"/>
        <v>11900</v>
      </c>
      <c r="J100" s="556">
        <f t="shared" si="24"/>
        <v>11180</v>
      </c>
      <c r="K100" s="557">
        <f t="shared" si="17"/>
        <v>5810</v>
      </c>
      <c r="L100" s="443">
        <f t="shared" si="20"/>
        <v>5120</v>
      </c>
      <c r="M100" s="443">
        <f t="shared" si="18"/>
        <v>6100</v>
      </c>
      <c r="N100" s="558">
        <f t="shared" si="21"/>
        <v>5380</v>
      </c>
      <c r="O100" s="559">
        <f>' КОРПУС Кухня'!G89</f>
        <v>5520</v>
      </c>
      <c r="P100" s="316">
        <f t="shared" si="19"/>
        <v>5800</v>
      </c>
      <c r="S100" s="380">
        <v>5810</v>
      </c>
      <c r="T100" s="380">
        <v>5120</v>
      </c>
      <c r="W100" s="381"/>
      <c r="X100" s="382"/>
      <c r="Y100" s="382"/>
    </row>
    <row r="101" spans="1:25" s="380" customFormat="1" x14ac:dyDescent="0.25">
      <c r="A101" s="403">
        <v>78</v>
      </c>
      <c r="B101" s="413" t="s">
        <v>260</v>
      </c>
      <c r="C101" s="410" t="s">
        <v>6</v>
      </c>
      <c r="D101" s="412" t="s">
        <v>56</v>
      </c>
      <c r="E101" s="376"/>
      <c r="F101" s="405"/>
      <c r="G101" s="314">
        <f t="shared" si="16"/>
        <v>8740</v>
      </c>
      <c r="H101" s="315">
        <f t="shared" si="22"/>
        <v>8390</v>
      </c>
      <c r="I101" s="555">
        <f t="shared" si="23"/>
        <v>9180</v>
      </c>
      <c r="J101" s="556">
        <f t="shared" si="24"/>
        <v>8810</v>
      </c>
      <c r="K101" s="557">
        <f t="shared" si="17"/>
        <v>3120</v>
      </c>
      <c r="L101" s="443">
        <f t="shared" si="20"/>
        <v>2770</v>
      </c>
      <c r="M101" s="443">
        <f t="shared" si="18"/>
        <v>3280</v>
      </c>
      <c r="N101" s="558">
        <f t="shared" si="21"/>
        <v>2910</v>
      </c>
      <c r="O101" s="559">
        <f>' КОРПУС Кухня'!G90</f>
        <v>5620</v>
      </c>
      <c r="P101" s="316">
        <f t="shared" si="19"/>
        <v>5900</v>
      </c>
      <c r="S101" s="380">
        <v>3120</v>
      </c>
      <c r="T101" s="380">
        <v>2770</v>
      </c>
      <c r="W101" s="381"/>
      <c r="X101" s="382"/>
      <c r="Y101" s="382"/>
    </row>
    <row r="102" spans="1:25" s="380" customFormat="1" x14ac:dyDescent="0.25">
      <c r="A102" s="403">
        <v>79</v>
      </c>
      <c r="B102" s="413" t="s">
        <v>377</v>
      </c>
      <c r="C102" s="410" t="s">
        <v>6</v>
      </c>
      <c r="D102" s="412" t="s">
        <v>56</v>
      </c>
      <c r="E102" s="376"/>
      <c r="F102" s="405"/>
      <c r="G102" s="314">
        <f t="shared" si="16"/>
        <v>11310</v>
      </c>
      <c r="H102" s="315">
        <f t="shared" si="22"/>
        <v>10960</v>
      </c>
      <c r="I102" s="555">
        <f t="shared" si="23"/>
        <v>11880</v>
      </c>
      <c r="J102" s="556">
        <f t="shared" si="24"/>
        <v>11510</v>
      </c>
      <c r="K102" s="557">
        <f t="shared" si="17"/>
        <v>3120</v>
      </c>
      <c r="L102" s="443">
        <f t="shared" si="20"/>
        <v>2770</v>
      </c>
      <c r="M102" s="443">
        <f t="shared" si="18"/>
        <v>3280</v>
      </c>
      <c r="N102" s="558">
        <f t="shared" si="21"/>
        <v>2910</v>
      </c>
      <c r="O102" s="559">
        <f>' КОРПУС Кухня'!G91+' КОРПУС Кухня'!G101+' КОРПУС Кухня'!G102*2</f>
        <v>8190</v>
      </c>
      <c r="P102" s="316">
        <f t="shared" si="19"/>
        <v>8600</v>
      </c>
      <c r="Q102" s="379" t="s">
        <v>379</v>
      </c>
      <c r="S102" s="380">
        <v>3120</v>
      </c>
      <c r="T102" s="380">
        <v>2770</v>
      </c>
      <c r="W102" s="381"/>
      <c r="X102" s="382"/>
      <c r="Y102" s="382"/>
    </row>
    <row r="103" spans="1:25" s="380" customFormat="1" x14ac:dyDescent="0.25">
      <c r="A103" s="403">
        <v>80</v>
      </c>
      <c r="B103" s="411" t="s">
        <v>122</v>
      </c>
      <c r="C103" s="414" t="s">
        <v>6</v>
      </c>
      <c r="D103" s="386" t="s">
        <v>132</v>
      </c>
      <c r="E103" s="376"/>
      <c r="F103" s="405"/>
      <c r="G103" s="314">
        <f t="shared" si="16"/>
        <v>10160</v>
      </c>
      <c r="H103" s="315">
        <f t="shared" si="22"/>
        <v>9810</v>
      </c>
      <c r="I103" s="555">
        <f t="shared" si="23"/>
        <v>10670</v>
      </c>
      <c r="J103" s="556">
        <f t="shared" si="24"/>
        <v>10300</v>
      </c>
      <c r="K103" s="557">
        <f t="shared" si="17"/>
        <v>4140</v>
      </c>
      <c r="L103" s="443">
        <f t="shared" si="20"/>
        <v>3790</v>
      </c>
      <c r="M103" s="443">
        <f t="shared" si="18"/>
        <v>4350</v>
      </c>
      <c r="N103" s="558">
        <f t="shared" si="21"/>
        <v>3980</v>
      </c>
      <c r="O103" s="559">
        <f>' КОРПУС Кухня'!G92</f>
        <v>6020</v>
      </c>
      <c r="P103" s="316">
        <f t="shared" si="19"/>
        <v>6320</v>
      </c>
      <c r="S103" s="380">
        <v>4140</v>
      </c>
      <c r="T103" s="380">
        <v>3790</v>
      </c>
      <c r="W103" s="381"/>
      <c r="X103" s="382"/>
      <c r="Y103" s="382"/>
    </row>
    <row r="104" spans="1:25" s="380" customFormat="1" ht="19.5" x14ac:dyDescent="0.25">
      <c r="A104" s="403">
        <v>81</v>
      </c>
      <c r="B104" s="411" t="s">
        <v>258</v>
      </c>
      <c r="C104" s="410" t="s">
        <v>136</v>
      </c>
      <c r="D104" s="386" t="s">
        <v>132</v>
      </c>
      <c r="E104" s="376"/>
      <c r="F104" s="405"/>
      <c r="G104" s="314">
        <f t="shared" si="16"/>
        <v>11080</v>
      </c>
      <c r="H104" s="315">
        <f t="shared" si="22"/>
        <v>10380</v>
      </c>
      <c r="I104" s="555">
        <f t="shared" si="23"/>
        <v>11630</v>
      </c>
      <c r="J104" s="556">
        <f t="shared" si="24"/>
        <v>10900</v>
      </c>
      <c r="K104" s="557">
        <f t="shared" si="17"/>
        <v>5060</v>
      </c>
      <c r="L104" s="443">
        <f t="shared" si="20"/>
        <v>4360</v>
      </c>
      <c r="M104" s="443">
        <f t="shared" si="18"/>
        <v>5310</v>
      </c>
      <c r="N104" s="558">
        <f t="shared" si="21"/>
        <v>4580</v>
      </c>
      <c r="O104" s="559">
        <f>' КОРПУС Кухня'!G92</f>
        <v>6020</v>
      </c>
      <c r="P104" s="316">
        <f t="shared" si="19"/>
        <v>6320</v>
      </c>
      <c r="S104" s="380">
        <v>5060</v>
      </c>
      <c r="T104" s="380">
        <v>4360</v>
      </c>
      <c r="W104" s="381"/>
      <c r="X104" s="382"/>
      <c r="Y104" s="382"/>
    </row>
    <row r="105" spans="1:25" s="380" customFormat="1" ht="19.5" x14ac:dyDescent="0.25">
      <c r="A105" s="403">
        <v>82</v>
      </c>
      <c r="B105" s="411" t="s">
        <v>334</v>
      </c>
      <c r="C105" s="410" t="s">
        <v>335</v>
      </c>
      <c r="D105" s="386" t="s">
        <v>132</v>
      </c>
      <c r="E105" s="376"/>
      <c r="F105" s="405"/>
      <c r="G105" s="314">
        <f t="shared" si="16"/>
        <v>11570</v>
      </c>
      <c r="H105" s="315">
        <f t="shared" si="22"/>
        <v>11060</v>
      </c>
      <c r="I105" s="555">
        <f t="shared" si="23"/>
        <v>12150</v>
      </c>
      <c r="J105" s="556">
        <f t="shared" si="24"/>
        <v>11610</v>
      </c>
      <c r="K105" s="557">
        <f t="shared" si="17"/>
        <v>5550</v>
      </c>
      <c r="L105" s="443">
        <f t="shared" si="20"/>
        <v>5040</v>
      </c>
      <c r="M105" s="443">
        <f t="shared" si="18"/>
        <v>5830</v>
      </c>
      <c r="N105" s="558">
        <f t="shared" si="21"/>
        <v>5290</v>
      </c>
      <c r="O105" s="559">
        <f>' КОРПУС Кухня'!G92</f>
        <v>6020</v>
      </c>
      <c r="P105" s="316">
        <f t="shared" si="19"/>
        <v>6320</v>
      </c>
      <c r="S105" s="380">
        <v>5550</v>
      </c>
      <c r="T105" s="380">
        <v>5040</v>
      </c>
      <c r="W105" s="381"/>
      <c r="X105" s="382"/>
      <c r="Y105" s="382"/>
    </row>
    <row r="106" spans="1:25" s="380" customFormat="1" ht="19.5" x14ac:dyDescent="0.25">
      <c r="A106" s="403">
        <v>83</v>
      </c>
      <c r="B106" s="411" t="s">
        <v>257</v>
      </c>
      <c r="C106" s="410" t="s">
        <v>99</v>
      </c>
      <c r="D106" s="386" t="s">
        <v>132</v>
      </c>
      <c r="E106" s="376"/>
      <c r="F106" s="405"/>
      <c r="G106" s="314">
        <f t="shared" si="16"/>
        <v>12260</v>
      </c>
      <c r="H106" s="315">
        <f t="shared" si="22"/>
        <v>11560</v>
      </c>
      <c r="I106" s="555">
        <f t="shared" si="23"/>
        <v>12870</v>
      </c>
      <c r="J106" s="556">
        <f t="shared" si="24"/>
        <v>12140</v>
      </c>
      <c r="K106" s="557">
        <f t="shared" si="17"/>
        <v>6240</v>
      </c>
      <c r="L106" s="443">
        <f t="shared" si="20"/>
        <v>5540</v>
      </c>
      <c r="M106" s="443">
        <f t="shared" si="18"/>
        <v>6550</v>
      </c>
      <c r="N106" s="558">
        <f t="shared" si="21"/>
        <v>5820</v>
      </c>
      <c r="O106" s="559">
        <f>' КОРПУС Кухня'!G92</f>
        <v>6020</v>
      </c>
      <c r="P106" s="316">
        <f t="shared" si="19"/>
        <v>6320</v>
      </c>
      <c r="S106" s="380">
        <v>6240</v>
      </c>
      <c r="T106" s="380">
        <v>5540</v>
      </c>
      <c r="W106" s="381"/>
      <c r="X106" s="382"/>
      <c r="Y106" s="382"/>
    </row>
    <row r="107" spans="1:25" s="380" customFormat="1" x14ac:dyDescent="0.25">
      <c r="A107" s="403">
        <v>84</v>
      </c>
      <c r="B107" s="415" t="s">
        <v>261</v>
      </c>
      <c r="C107" s="410" t="s">
        <v>6</v>
      </c>
      <c r="D107" s="386" t="s">
        <v>132</v>
      </c>
      <c r="E107" s="376"/>
      <c r="F107" s="405"/>
      <c r="G107" s="314">
        <f t="shared" si="16"/>
        <v>9750</v>
      </c>
      <c r="H107" s="315">
        <f t="shared" si="22"/>
        <v>9410</v>
      </c>
      <c r="I107" s="555">
        <f t="shared" si="23"/>
        <v>10230</v>
      </c>
      <c r="J107" s="556">
        <f t="shared" si="24"/>
        <v>9880</v>
      </c>
      <c r="K107" s="557">
        <f t="shared" si="17"/>
        <v>3490</v>
      </c>
      <c r="L107" s="443">
        <f t="shared" si="20"/>
        <v>3150</v>
      </c>
      <c r="M107" s="443">
        <f t="shared" si="18"/>
        <v>3660</v>
      </c>
      <c r="N107" s="558">
        <f t="shared" si="21"/>
        <v>3310</v>
      </c>
      <c r="O107" s="559">
        <f>' КОРПУС Кухня'!G93</f>
        <v>6260</v>
      </c>
      <c r="P107" s="316">
        <f t="shared" si="19"/>
        <v>6570</v>
      </c>
      <c r="S107" s="380">
        <v>3490</v>
      </c>
      <c r="T107" s="380">
        <v>3150</v>
      </c>
      <c r="W107" s="381"/>
      <c r="X107" s="382"/>
      <c r="Y107" s="382"/>
    </row>
    <row r="108" spans="1:25" s="380" customFormat="1" x14ac:dyDescent="0.25">
      <c r="A108" s="403">
        <v>85</v>
      </c>
      <c r="B108" s="415" t="s">
        <v>378</v>
      </c>
      <c r="C108" s="410" t="s">
        <v>6</v>
      </c>
      <c r="D108" s="386" t="s">
        <v>132</v>
      </c>
      <c r="E108" s="376"/>
      <c r="F108" s="405"/>
      <c r="G108" s="314">
        <f t="shared" si="16"/>
        <v>12240</v>
      </c>
      <c r="H108" s="315">
        <f t="shared" si="22"/>
        <v>11900</v>
      </c>
      <c r="I108" s="555">
        <f t="shared" si="23"/>
        <v>12850</v>
      </c>
      <c r="J108" s="556">
        <f t="shared" si="24"/>
        <v>12500</v>
      </c>
      <c r="K108" s="557">
        <f t="shared" si="17"/>
        <v>3490</v>
      </c>
      <c r="L108" s="443">
        <f t="shared" si="20"/>
        <v>3150</v>
      </c>
      <c r="M108" s="443">
        <f t="shared" si="18"/>
        <v>3660</v>
      </c>
      <c r="N108" s="558">
        <f t="shared" si="21"/>
        <v>3310</v>
      </c>
      <c r="O108" s="559">
        <f>' КОРПУС Кухня'!G94+' КОРПУС Кухня'!G101+' КОРПУС Кухня'!G102*2</f>
        <v>8750</v>
      </c>
      <c r="P108" s="316">
        <f t="shared" si="19"/>
        <v>9190</v>
      </c>
      <c r="Q108" s="379" t="s">
        <v>379</v>
      </c>
      <c r="S108" s="380">
        <v>3490</v>
      </c>
      <c r="T108" s="380">
        <v>3150</v>
      </c>
      <c r="W108" s="381"/>
      <c r="X108" s="382"/>
      <c r="Y108" s="382"/>
    </row>
    <row r="109" spans="1:25" s="380" customFormat="1" ht="29.25" x14ac:dyDescent="0.25">
      <c r="A109" s="444">
        <v>86</v>
      </c>
      <c r="B109" s="411" t="s">
        <v>134</v>
      </c>
      <c r="C109" s="414" t="s">
        <v>135</v>
      </c>
      <c r="D109" s="386" t="s">
        <v>132</v>
      </c>
      <c r="E109" s="376"/>
      <c r="F109" s="405"/>
      <c r="G109" s="314">
        <f t="shared" si="16"/>
        <v>9540</v>
      </c>
      <c r="H109" s="315">
        <f t="shared" si="22"/>
        <v>9190</v>
      </c>
      <c r="I109" s="555">
        <f t="shared" si="23"/>
        <v>10020</v>
      </c>
      <c r="J109" s="556">
        <f t="shared" si="24"/>
        <v>9650</v>
      </c>
      <c r="K109" s="557">
        <f t="shared" si="17"/>
        <v>5340</v>
      </c>
      <c r="L109" s="443">
        <f t="shared" si="20"/>
        <v>4990</v>
      </c>
      <c r="M109" s="443">
        <f t="shared" si="18"/>
        <v>5610</v>
      </c>
      <c r="N109" s="558">
        <f t="shared" si="21"/>
        <v>5240</v>
      </c>
      <c r="O109" s="559">
        <f>' КОРПУС Кухня'!G95</f>
        <v>4200</v>
      </c>
      <c r="P109" s="316">
        <f t="shared" si="19"/>
        <v>4410</v>
      </c>
      <c r="S109" s="380">
        <v>5340</v>
      </c>
      <c r="T109" s="380">
        <v>4990</v>
      </c>
      <c r="W109" s="381"/>
      <c r="X109" s="382"/>
      <c r="Y109" s="382"/>
    </row>
    <row r="110" spans="1:25" s="380" customFormat="1" ht="29.25" x14ac:dyDescent="0.25">
      <c r="A110" s="444">
        <v>87</v>
      </c>
      <c r="B110" s="411" t="s">
        <v>133</v>
      </c>
      <c r="C110" s="414" t="s">
        <v>135</v>
      </c>
      <c r="D110" s="386" t="s">
        <v>56</v>
      </c>
      <c r="E110" s="376"/>
      <c r="F110" s="405"/>
      <c r="G110" s="314">
        <f t="shared" si="16"/>
        <v>8930</v>
      </c>
      <c r="H110" s="315">
        <f t="shared" si="22"/>
        <v>8580</v>
      </c>
      <c r="I110" s="555">
        <f t="shared" si="23"/>
        <v>9380</v>
      </c>
      <c r="J110" s="556">
        <f t="shared" si="24"/>
        <v>9010</v>
      </c>
      <c r="K110" s="557">
        <f t="shared" si="17"/>
        <v>4960</v>
      </c>
      <c r="L110" s="443">
        <f t="shared" si="20"/>
        <v>4610</v>
      </c>
      <c r="M110" s="443">
        <f t="shared" si="18"/>
        <v>5210</v>
      </c>
      <c r="N110" s="558">
        <f t="shared" si="21"/>
        <v>4840</v>
      </c>
      <c r="O110" s="559">
        <f>' КОРПУС Кухня'!G96</f>
        <v>3970</v>
      </c>
      <c r="P110" s="316">
        <f t="shared" si="19"/>
        <v>4170</v>
      </c>
      <c r="S110" s="380">
        <v>4960</v>
      </c>
      <c r="T110" s="380">
        <v>4610</v>
      </c>
      <c r="W110" s="381"/>
      <c r="X110" s="382"/>
      <c r="Y110" s="382"/>
    </row>
    <row r="111" spans="1:25" s="380" customFormat="1" ht="19.5" x14ac:dyDescent="0.25">
      <c r="A111" s="403">
        <v>88</v>
      </c>
      <c r="B111" s="411" t="s">
        <v>109</v>
      </c>
      <c r="C111" s="414" t="s">
        <v>110</v>
      </c>
      <c r="D111" s="416" t="s">
        <v>149</v>
      </c>
      <c r="E111" s="376">
        <v>3</v>
      </c>
      <c r="F111" s="405">
        <v>0.04</v>
      </c>
      <c r="G111" s="314">
        <f t="shared" si="16"/>
        <v>3130</v>
      </c>
      <c r="H111" s="315">
        <f t="shared" si="22"/>
        <v>2780</v>
      </c>
      <c r="I111" s="555">
        <f t="shared" si="23"/>
        <v>3290</v>
      </c>
      <c r="J111" s="556">
        <f t="shared" si="24"/>
        <v>2920</v>
      </c>
      <c r="K111" s="557">
        <f t="shared" si="17"/>
        <v>2620</v>
      </c>
      <c r="L111" s="443">
        <f t="shared" si="20"/>
        <v>2270</v>
      </c>
      <c r="M111" s="443">
        <f t="shared" si="18"/>
        <v>2750</v>
      </c>
      <c r="N111" s="558">
        <f t="shared" si="21"/>
        <v>2380</v>
      </c>
      <c r="O111" s="559">
        <f>' КОРПУС Кухня'!G97</f>
        <v>510</v>
      </c>
      <c r="P111" s="316">
        <f t="shared" si="19"/>
        <v>540</v>
      </c>
      <c r="S111" s="380">
        <v>2620</v>
      </c>
      <c r="T111" s="380">
        <v>2270</v>
      </c>
      <c r="W111" s="381"/>
      <c r="X111" s="382"/>
      <c r="Y111" s="382"/>
    </row>
    <row r="112" spans="1:25" s="380" customFormat="1" ht="29.25" x14ac:dyDescent="0.25">
      <c r="A112" s="403">
        <v>89</v>
      </c>
      <c r="B112" s="411" t="s">
        <v>111</v>
      </c>
      <c r="C112" s="414" t="s">
        <v>112</v>
      </c>
      <c r="D112" s="417" t="s">
        <v>149</v>
      </c>
      <c r="E112" s="376">
        <v>3</v>
      </c>
      <c r="F112" s="405">
        <v>0.04</v>
      </c>
      <c r="G112" s="314">
        <f t="shared" si="16"/>
        <v>3600</v>
      </c>
      <c r="H112" s="315">
        <f t="shared" si="22"/>
        <v>3250</v>
      </c>
      <c r="I112" s="555">
        <f t="shared" si="23"/>
        <v>3780</v>
      </c>
      <c r="J112" s="556">
        <f t="shared" si="24"/>
        <v>3410</v>
      </c>
      <c r="K112" s="557">
        <f t="shared" si="17"/>
        <v>2620</v>
      </c>
      <c r="L112" s="443">
        <f t="shared" si="20"/>
        <v>2270</v>
      </c>
      <c r="M112" s="443">
        <f t="shared" si="18"/>
        <v>2750</v>
      </c>
      <c r="N112" s="558">
        <f t="shared" si="21"/>
        <v>2380</v>
      </c>
      <c r="O112" s="559">
        <f>' КОРПУС Кухня'!G98</f>
        <v>980</v>
      </c>
      <c r="P112" s="316">
        <f t="shared" si="19"/>
        <v>1030</v>
      </c>
      <c r="S112" s="380">
        <v>2620</v>
      </c>
      <c r="T112" s="380">
        <v>2270</v>
      </c>
      <c r="W112" s="381"/>
      <c r="X112" s="382"/>
      <c r="Y112" s="382"/>
    </row>
    <row r="113" spans="1:25" s="380" customFormat="1" x14ac:dyDescent="0.25">
      <c r="A113" s="403">
        <v>90</v>
      </c>
      <c r="B113" s="385" t="s">
        <v>92</v>
      </c>
      <c r="C113" s="388" t="s">
        <v>248</v>
      </c>
      <c r="D113" s="392" t="s">
        <v>94</v>
      </c>
      <c r="E113" s="376">
        <v>6</v>
      </c>
      <c r="F113" s="405">
        <v>0.02</v>
      </c>
      <c r="G113" s="314">
        <f t="shared" si="16"/>
        <v>2050</v>
      </c>
      <c r="H113" s="315">
        <f t="shared" si="22"/>
        <v>1880</v>
      </c>
      <c r="I113" s="555">
        <f t="shared" si="23"/>
        <v>2160</v>
      </c>
      <c r="J113" s="556">
        <f t="shared" si="24"/>
        <v>1980</v>
      </c>
      <c r="K113" s="557">
        <f t="shared" si="17"/>
        <v>1930</v>
      </c>
      <c r="L113" s="443">
        <f t="shared" si="20"/>
        <v>1760</v>
      </c>
      <c r="M113" s="443">
        <f t="shared" si="18"/>
        <v>2030</v>
      </c>
      <c r="N113" s="558">
        <f t="shared" si="21"/>
        <v>1850</v>
      </c>
      <c r="O113" s="559">
        <f>' КОРПУС Кухня'!G82</f>
        <v>120</v>
      </c>
      <c r="P113" s="316">
        <f t="shared" si="19"/>
        <v>130</v>
      </c>
      <c r="S113" s="380">
        <v>1930</v>
      </c>
      <c r="T113" s="380">
        <v>1760</v>
      </c>
      <c r="W113" s="381"/>
      <c r="X113" s="382"/>
      <c r="Y113" s="382"/>
    </row>
    <row r="114" spans="1:25" s="380" customFormat="1" x14ac:dyDescent="0.25">
      <c r="A114" s="403">
        <v>91</v>
      </c>
      <c r="B114" s="385" t="s">
        <v>93</v>
      </c>
      <c r="C114" s="388" t="s">
        <v>248</v>
      </c>
      <c r="D114" s="392" t="s">
        <v>95</v>
      </c>
      <c r="E114" s="376">
        <v>5</v>
      </c>
      <c r="F114" s="405">
        <v>0.01</v>
      </c>
      <c r="G114" s="314">
        <f t="shared" si="16"/>
        <v>1680</v>
      </c>
      <c r="H114" s="315">
        <f t="shared" si="22"/>
        <v>1500</v>
      </c>
      <c r="I114" s="555">
        <f t="shared" si="23"/>
        <v>1760</v>
      </c>
      <c r="J114" s="556">
        <f t="shared" si="24"/>
        <v>1570</v>
      </c>
      <c r="K114" s="557">
        <f t="shared" si="17"/>
        <v>1590</v>
      </c>
      <c r="L114" s="443">
        <f t="shared" si="20"/>
        <v>1410</v>
      </c>
      <c r="M114" s="443">
        <f t="shared" si="18"/>
        <v>1670</v>
      </c>
      <c r="N114" s="558">
        <f t="shared" si="21"/>
        <v>1480</v>
      </c>
      <c r="O114" s="559">
        <f>' КОРПУС Кухня'!G69</f>
        <v>90</v>
      </c>
      <c r="P114" s="316">
        <f t="shared" si="19"/>
        <v>90</v>
      </c>
      <c r="S114" s="380">
        <v>1590</v>
      </c>
      <c r="T114" s="380">
        <v>1410</v>
      </c>
      <c r="W114" s="381"/>
      <c r="X114" s="382"/>
      <c r="Y114" s="382"/>
    </row>
    <row r="115" spans="1:25" s="380" customFormat="1" ht="19.5" x14ac:dyDescent="0.25">
      <c r="A115" s="403">
        <v>92</v>
      </c>
      <c r="B115" s="373" t="s">
        <v>57</v>
      </c>
      <c r="C115" s="374" t="s">
        <v>58</v>
      </c>
      <c r="D115" s="383" t="s">
        <v>59</v>
      </c>
      <c r="E115" s="393">
        <v>3</v>
      </c>
      <c r="F115" s="418">
        <v>0.01</v>
      </c>
      <c r="G115" s="519">
        <f t="shared" si="16"/>
        <v>790</v>
      </c>
      <c r="H115" s="534"/>
      <c r="I115" s="560">
        <f>M115+P115</f>
        <v>830</v>
      </c>
      <c r="J115" s="561"/>
      <c r="K115" s="559">
        <f t="shared" si="17"/>
        <v>790</v>
      </c>
      <c r="L115" s="394">
        <f>ROUND(T115*(1+Наценка!$C$15/100),-1)</f>
        <v>0</v>
      </c>
      <c r="M115" s="562">
        <f t="shared" si="18"/>
        <v>830</v>
      </c>
      <c r="N115" s="563">
        <f t="shared" si="21"/>
        <v>0</v>
      </c>
      <c r="O115" s="564"/>
      <c r="P115" s="316">
        <f t="shared" si="19"/>
        <v>0</v>
      </c>
      <c r="S115" s="380">
        <v>790</v>
      </c>
      <c r="T115" s="380">
        <v>0</v>
      </c>
      <c r="W115" s="381"/>
      <c r="X115" s="382"/>
      <c r="Y115" s="382"/>
    </row>
    <row r="116" spans="1:25" s="380" customFormat="1" ht="19.5" x14ac:dyDescent="0.25">
      <c r="A116" s="403">
        <v>93</v>
      </c>
      <c r="B116" s="373" t="s">
        <v>60</v>
      </c>
      <c r="C116" s="374" t="s">
        <v>58</v>
      </c>
      <c r="D116" s="383" t="s">
        <v>61</v>
      </c>
      <c r="E116" s="393">
        <v>1</v>
      </c>
      <c r="F116" s="418">
        <v>0.01</v>
      </c>
      <c r="G116" s="519">
        <f t="shared" si="16"/>
        <v>250</v>
      </c>
      <c r="H116" s="534"/>
      <c r="I116" s="560">
        <f t="shared" ref="I116:I126" si="25">M116+P116</f>
        <v>260</v>
      </c>
      <c r="J116" s="561"/>
      <c r="K116" s="565">
        <f t="shared" si="17"/>
        <v>250</v>
      </c>
      <c r="L116" s="566">
        <f>ROUND(T116*(1+Наценка!$C$15/100),-1)</f>
        <v>0</v>
      </c>
      <c r="M116" s="562">
        <f t="shared" si="18"/>
        <v>260</v>
      </c>
      <c r="N116" s="563">
        <f t="shared" si="21"/>
        <v>0</v>
      </c>
      <c r="O116" s="564"/>
      <c r="P116" s="316">
        <f t="shared" si="19"/>
        <v>0</v>
      </c>
      <c r="S116" s="380">
        <v>250</v>
      </c>
      <c r="T116" s="380">
        <v>0</v>
      </c>
      <c r="W116" s="381"/>
      <c r="X116" s="382"/>
      <c r="Y116" s="382"/>
    </row>
    <row r="117" spans="1:25" s="380" customFormat="1" ht="19.5" x14ac:dyDescent="0.25">
      <c r="A117" s="403">
        <v>94</v>
      </c>
      <c r="B117" s="373" t="s">
        <v>62</v>
      </c>
      <c r="C117" s="374" t="s">
        <v>63</v>
      </c>
      <c r="D117" s="383" t="s">
        <v>64</v>
      </c>
      <c r="E117" s="393">
        <v>6</v>
      </c>
      <c r="F117" s="418">
        <v>0.02</v>
      </c>
      <c r="G117" s="519">
        <f t="shared" si="16"/>
        <v>1390</v>
      </c>
      <c r="H117" s="534"/>
      <c r="I117" s="560">
        <f t="shared" si="25"/>
        <v>1460</v>
      </c>
      <c r="J117" s="561"/>
      <c r="K117" s="565">
        <f t="shared" si="17"/>
        <v>1390</v>
      </c>
      <c r="L117" s="566">
        <f>ROUND(T117*(1+Наценка!$C$15/100),-1)</f>
        <v>0</v>
      </c>
      <c r="M117" s="562">
        <f t="shared" si="18"/>
        <v>1460</v>
      </c>
      <c r="N117" s="563">
        <f t="shared" si="21"/>
        <v>0</v>
      </c>
      <c r="O117" s="564"/>
      <c r="P117" s="316">
        <f t="shared" si="19"/>
        <v>0</v>
      </c>
      <c r="S117" s="380">
        <v>1390</v>
      </c>
      <c r="T117" s="380">
        <v>0</v>
      </c>
      <c r="W117" s="381"/>
      <c r="X117" s="382"/>
      <c r="Y117" s="382"/>
    </row>
    <row r="118" spans="1:25" s="380" customFormat="1" ht="19.5" x14ac:dyDescent="0.25">
      <c r="A118" s="403">
        <v>95</v>
      </c>
      <c r="B118" s="373" t="s">
        <v>65</v>
      </c>
      <c r="C118" s="374" t="s">
        <v>63</v>
      </c>
      <c r="D118" s="383" t="s">
        <v>66</v>
      </c>
      <c r="E118" s="393">
        <v>3</v>
      </c>
      <c r="F118" s="418">
        <v>0.02</v>
      </c>
      <c r="G118" s="519">
        <f t="shared" si="16"/>
        <v>750</v>
      </c>
      <c r="H118" s="534"/>
      <c r="I118" s="560">
        <f t="shared" si="25"/>
        <v>790</v>
      </c>
      <c r="J118" s="561"/>
      <c r="K118" s="565">
        <f t="shared" si="17"/>
        <v>750</v>
      </c>
      <c r="L118" s="566">
        <f>ROUND(T118*(1+Наценка!$C$15/100),-1)</f>
        <v>0</v>
      </c>
      <c r="M118" s="562">
        <f t="shared" si="18"/>
        <v>790</v>
      </c>
      <c r="N118" s="563">
        <f t="shared" si="21"/>
        <v>0</v>
      </c>
      <c r="O118" s="564"/>
      <c r="P118" s="316">
        <f t="shared" si="19"/>
        <v>0</v>
      </c>
      <c r="S118" s="380">
        <v>750</v>
      </c>
      <c r="T118" s="380">
        <v>0</v>
      </c>
      <c r="W118" s="381"/>
      <c r="X118" s="382"/>
      <c r="Y118" s="382"/>
    </row>
    <row r="119" spans="1:25" s="380" customFormat="1" ht="19.5" x14ac:dyDescent="0.25">
      <c r="A119" s="403">
        <v>96</v>
      </c>
      <c r="B119" s="373" t="s">
        <v>67</v>
      </c>
      <c r="C119" s="374" t="s">
        <v>68</v>
      </c>
      <c r="D119" s="383" t="s">
        <v>69</v>
      </c>
      <c r="E119" s="393">
        <v>16</v>
      </c>
      <c r="F119" s="418">
        <v>0.04</v>
      </c>
      <c r="G119" s="519">
        <f t="shared" si="16"/>
        <v>3840</v>
      </c>
      <c r="H119" s="534"/>
      <c r="I119" s="560">
        <f t="shared" si="25"/>
        <v>4030</v>
      </c>
      <c r="J119" s="561"/>
      <c r="K119" s="559">
        <f t="shared" si="17"/>
        <v>3840</v>
      </c>
      <c r="L119" s="394">
        <f>ROUND(T119*(1+Наценка!$C$15/100),-1)</f>
        <v>0</v>
      </c>
      <c r="M119" s="562">
        <f t="shared" si="18"/>
        <v>4030</v>
      </c>
      <c r="N119" s="563">
        <f t="shared" si="21"/>
        <v>0</v>
      </c>
      <c r="O119" s="564"/>
      <c r="P119" s="316">
        <f t="shared" si="19"/>
        <v>0</v>
      </c>
      <c r="S119" s="380">
        <v>3840</v>
      </c>
      <c r="T119" s="380">
        <v>0</v>
      </c>
      <c r="W119" s="381"/>
      <c r="X119" s="382"/>
      <c r="Y119" s="382"/>
    </row>
    <row r="120" spans="1:25" s="380" customFormat="1" ht="19.5" x14ac:dyDescent="0.25">
      <c r="A120" s="403">
        <v>97</v>
      </c>
      <c r="B120" s="385" t="s">
        <v>154</v>
      </c>
      <c r="C120" s="374" t="s">
        <v>58</v>
      </c>
      <c r="D120" s="392" t="s">
        <v>147</v>
      </c>
      <c r="E120" s="376"/>
      <c r="F120" s="421"/>
      <c r="G120" s="519">
        <f t="shared" ref="G120:G126" si="26">K120+O120</f>
        <v>980</v>
      </c>
      <c r="H120" s="534"/>
      <c r="I120" s="560">
        <f t="shared" si="25"/>
        <v>1030</v>
      </c>
      <c r="J120" s="561"/>
      <c r="K120" s="559">
        <f t="shared" ref="K120:K126" si="27">ROUND(S120*(1+ОбщаяНаценка/100),-1)</f>
        <v>980</v>
      </c>
      <c r="L120" s="394">
        <f>ROUND(T120*(1+Наценка!$C$15/100),-1)</f>
        <v>0</v>
      </c>
      <c r="M120" s="562">
        <f t="shared" ref="M120:M126" si="28">ROUND(K120*1.05,-1)</f>
        <v>1030</v>
      </c>
      <c r="N120" s="563">
        <f t="shared" si="21"/>
        <v>0</v>
      </c>
      <c r="O120" s="564"/>
      <c r="P120" s="316">
        <f t="shared" si="19"/>
        <v>0</v>
      </c>
      <c r="S120" s="380">
        <v>980</v>
      </c>
      <c r="T120" s="380">
        <v>0</v>
      </c>
      <c r="W120" s="381"/>
      <c r="X120" s="382"/>
      <c r="Y120" s="382"/>
    </row>
    <row r="121" spans="1:25" s="380" customFormat="1" ht="19.5" x14ac:dyDescent="0.25">
      <c r="A121" s="403">
        <v>98</v>
      </c>
      <c r="B121" s="385" t="s">
        <v>121</v>
      </c>
      <c r="C121" s="388" t="s">
        <v>123</v>
      </c>
      <c r="D121" s="392" t="s">
        <v>137</v>
      </c>
      <c r="E121" s="376"/>
      <c r="F121" s="421"/>
      <c r="G121" s="519">
        <f t="shared" si="26"/>
        <v>4230</v>
      </c>
      <c r="H121" s="534"/>
      <c r="I121" s="560">
        <f t="shared" si="25"/>
        <v>4440</v>
      </c>
      <c r="J121" s="561"/>
      <c r="K121" s="559">
        <f t="shared" si="27"/>
        <v>4230</v>
      </c>
      <c r="L121" s="394">
        <f>ROUND(T121*(1+Наценка!$C$15/100),-1)</f>
        <v>0</v>
      </c>
      <c r="M121" s="562">
        <f t="shared" si="28"/>
        <v>4440</v>
      </c>
      <c r="N121" s="563">
        <f t="shared" si="21"/>
        <v>0</v>
      </c>
      <c r="O121" s="564"/>
      <c r="P121" s="316">
        <f t="shared" si="19"/>
        <v>0</v>
      </c>
      <c r="S121" s="380">
        <v>4230</v>
      </c>
      <c r="T121" s="380">
        <v>0</v>
      </c>
      <c r="W121" s="381"/>
      <c r="X121" s="382"/>
      <c r="Y121" s="382"/>
    </row>
    <row r="122" spans="1:25" s="380" customFormat="1" ht="19.5" x14ac:dyDescent="0.25">
      <c r="A122" s="403">
        <v>99</v>
      </c>
      <c r="B122" s="385" t="s">
        <v>240</v>
      </c>
      <c r="C122" s="388" t="s">
        <v>123</v>
      </c>
      <c r="D122" s="392" t="s">
        <v>242</v>
      </c>
      <c r="E122" s="376"/>
      <c r="F122" s="418"/>
      <c r="G122" s="519">
        <f t="shared" si="26"/>
        <v>4390</v>
      </c>
      <c r="H122" s="534"/>
      <c r="I122" s="560">
        <f t="shared" si="25"/>
        <v>4610</v>
      </c>
      <c r="J122" s="561"/>
      <c r="K122" s="559">
        <f t="shared" si="27"/>
        <v>4390</v>
      </c>
      <c r="L122" s="394">
        <f>ROUND(T122*(1+Наценка!$C$15/100),-1)</f>
        <v>0</v>
      </c>
      <c r="M122" s="562">
        <f t="shared" si="28"/>
        <v>4610</v>
      </c>
      <c r="N122" s="563">
        <f t="shared" si="21"/>
        <v>0</v>
      </c>
      <c r="O122" s="564"/>
      <c r="P122" s="316">
        <f t="shared" si="19"/>
        <v>0</v>
      </c>
      <c r="S122" s="380">
        <v>4390</v>
      </c>
      <c r="T122" s="380">
        <v>0</v>
      </c>
      <c r="W122" s="381"/>
      <c r="X122" s="382"/>
      <c r="Y122" s="382"/>
    </row>
    <row r="123" spans="1:25" s="380" customFormat="1" ht="19.5" x14ac:dyDescent="0.25">
      <c r="A123" s="403">
        <v>100</v>
      </c>
      <c r="B123" s="385" t="s">
        <v>241</v>
      </c>
      <c r="C123" s="388" t="s">
        <v>123</v>
      </c>
      <c r="D123" s="392" t="s">
        <v>243</v>
      </c>
      <c r="E123" s="376"/>
      <c r="F123" s="418"/>
      <c r="G123" s="519">
        <f t="shared" si="26"/>
        <v>4930</v>
      </c>
      <c r="H123" s="534"/>
      <c r="I123" s="560">
        <f t="shared" si="25"/>
        <v>5180</v>
      </c>
      <c r="J123" s="561"/>
      <c r="K123" s="559">
        <f t="shared" si="27"/>
        <v>4930</v>
      </c>
      <c r="L123" s="394">
        <f>ROUND(T123*(1+Наценка!$C$15/100),-1)</f>
        <v>0</v>
      </c>
      <c r="M123" s="562">
        <f t="shared" si="28"/>
        <v>5180</v>
      </c>
      <c r="N123" s="563">
        <f t="shared" si="21"/>
        <v>0</v>
      </c>
      <c r="O123" s="564"/>
      <c r="P123" s="316">
        <f t="shared" si="19"/>
        <v>0</v>
      </c>
      <c r="S123" s="380">
        <v>4930</v>
      </c>
      <c r="T123" s="380">
        <v>0</v>
      </c>
      <c r="W123" s="381"/>
      <c r="X123" s="382"/>
      <c r="Y123" s="382"/>
    </row>
    <row r="124" spans="1:25" s="380" customFormat="1" ht="29.25" x14ac:dyDescent="0.25">
      <c r="A124" s="403">
        <v>101</v>
      </c>
      <c r="B124" s="385" t="s">
        <v>290</v>
      </c>
      <c r="C124" s="388" t="s">
        <v>245</v>
      </c>
      <c r="D124" s="392" t="s">
        <v>244</v>
      </c>
      <c r="E124" s="376"/>
      <c r="F124" s="418"/>
      <c r="G124" s="519">
        <f t="shared" si="26"/>
        <v>600</v>
      </c>
      <c r="H124" s="534"/>
      <c r="I124" s="560">
        <f t="shared" si="25"/>
        <v>630</v>
      </c>
      <c r="J124" s="561"/>
      <c r="K124" s="559">
        <f t="shared" si="27"/>
        <v>600</v>
      </c>
      <c r="L124" s="394">
        <f>ROUND(T124*(1+Наценка!$C$15/100),-1)</f>
        <v>0</v>
      </c>
      <c r="M124" s="562">
        <f t="shared" si="28"/>
        <v>630</v>
      </c>
      <c r="N124" s="563">
        <f t="shared" si="21"/>
        <v>0</v>
      </c>
      <c r="O124" s="564"/>
      <c r="P124" s="316">
        <f t="shared" si="19"/>
        <v>0</v>
      </c>
      <c r="S124" s="380">
        <v>600</v>
      </c>
      <c r="T124" s="380">
        <v>0</v>
      </c>
      <c r="W124" s="381"/>
      <c r="X124" s="382"/>
      <c r="Y124" s="382"/>
    </row>
    <row r="125" spans="1:25" s="380" customFormat="1" x14ac:dyDescent="0.25">
      <c r="A125" s="403">
        <v>102</v>
      </c>
      <c r="B125" s="373" t="s">
        <v>70</v>
      </c>
      <c r="C125" s="374" t="s">
        <v>71</v>
      </c>
      <c r="D125" s="383" t="s">
        <v>72</v>
      </c>
      <c r="E125" s="393">
        <v>4</v>
      </c>
      <c r="F125" s="418">
        <v>0.01</v>
      </c>
      <c r="G125" s="519">
        <f t="shared" si="26"/>
        <v>1440</v>
      </c>
      <c r="H125" s="534"/>
      <c r="I125" s="560">
        <f t="shared" si="25"/>
        <v>1510</v>
      </c>
      <c r="J125" s="561"/>
      <c r="K125" s="565">
        <f t="shared" si="27"/>
        <v>970</v>
      </c>
      <c r="L125" s="566">
        <f>ROUND(T125*(1+Наценка!$C$15/100),-1)</f>
        <v>0</v>
      </c>
      <c r="M125" s="562">
        <f t="shared" si="28"/>
        <v>1020</v>
      </c>
      <c r="N125" s="563">
        <f t="shared" si="21"/>
        <v>0</v>
      </c>
      <c r="O125" s="559">
        <f>' КОРПУС Кухня'!G99</f>
        <v>470</v>
      </c>
      <c r="P125" s="316">
        <f t="shared" si="19"/>
        <v>490</v>
      </c>
      <c r="S125" s="380">
        <v>970</v>
      </c>
      <c r="T125" s="380">
        <v>0</v>
      </c>
      <c r="W125" s="381"/>
      <c r="X125" s="382"/>
      <c r="Y125" s="382"/>
    </row>
    <row r="126" spans="1:25" s="380" customFormat="1" ht="15.75" thickBot="1" x14ac:dyDescent="0.3">
      <c r="A126" s="403">
        <v>103</v>
      </c>
      <c r="B126" s="373" t="s">
        <v>73</v>
      </c>
      <c r="C126" s="374" t="s">
        <v>71</v>
      </c>
      <c r="D126" s="383" t="s">
        <v>74</v>
      </c>
      <c r="E126" s="393">
        <v>4</v>
      </c>
      <c r="F126" s="421">
        <v>0.01</v>
      </c>
      <c r="G126" s="519">
        <f t="shared" si="26"/>
        <v>1010</v>
      </c>
      <c r="H126" s="534"/>
      <c r="I126" s="560">
        <f t="shared" si="25"/>
        <v>1060</v>
      </c>
      <c r="J126" s="561"/>
      <c r="K126" s="567">
        <f t="shared" si="27"/>
        <v>1010</v>
      </c>
      <c r="L126" s="568">
        <f>ROUND(T126*(1+Наценка!$C$15/100),-1)</f>
        <v>0</v>
      </c>
      <c r="M126" s="569">
        <f t="shared" si="28"/>
        <v>1060</v>
      </c>
      <c r="N126" s="570">
        <f t="shared" si="21"/>
        <v>0</v>
      </c>
      <c r="O126" s="571"/>
      <c r="P126" s="316">
        <f t="shared" si="19"/>
        <v>0</v>
      </c>
      <c r="S126" s="380">
        <v>1010</v>
      </c>
      <c r="T126" s="380">
        <v>0</v>
      </c>
      <c r="W126" s="381"/>
      <c r="X126" s="382"/>
      <c r="Y126" s="382"/>
    </row>
    <row r="127" spans="1:25" s="380" customFormat="1" x14ac:dyDescent="0.25">
      <c r="A127" s="426"/>
      <c r="B127" s="427"/>
      <c r="C127" s="428"/>
      <c r="D127" s="434"/>
      <c r="E127" s="441"/>
      <c r="F127" s="431"/>
      <c r="G127" s="442"/>
      <c r="H127" s="442"/>
      <c r="I127" s="442"/>
      <c r="J127" s="442"/>
      <c r="K127" s="442"/>
      <c r="L127" s="442"/>
      <c r="M127" s="442"/>
      <c r="N127" s="442"/>
      <c r="O127" s="442"/>
      <c r="P127" s="442"/>
      <c r="S127" s="442"/>
      <c r="T127" s="442"/>
      <c r="W127" s="382"/>
      <c r="X127" s="382"/>
      <c r="Y127" s="382"/>
    </row>
    <row r="128" spans="1:25" s="380" customFormat="1" x14ac:dyDescent="0.25">
      <c r="A128" s="426"/>
      <c r="B128" s="427"/>
      <c r="C128" s="428"/>
      <c r="D128" s="434"/>
      <c r="E128" s="572"/>
      <c r="F128" s="435"/>
      <c r="G128" s="442"/>
      <c r="H128" s="442"/>
      <c r="I128" s="442"/>
      <c r="J128" s="442"/>
      <c r="K128" s="442"/>
      <c r="L128" s="442"/>
      <c r="M128" s="442"/>
      <c r="N128" s="442"/>
      <c r="O128" s="442"/>
      <c r="P128" s="442"/>
      <c r="S128" s="442"/>
      <c r="T128" s="442"/>
      <c r="W128" s="382"/>
      <c r="X128" s="382"/>
      <c r="Y128" s="382"/>
    </row>
    <row r="129" spans="2:6" x14ac:dyDescent="0.25">
      <c r="E129" s="76"/>
    </row>
    <row r="130" spans="2:6" x14ac:dyDescent="0.25">
      <c r="E130" s="76"/>
    </row>
    <row r="131" spans="2:6" x14ac:dyDescent="0.25">
      <c r="B131" s="51"/>
      <c r="C131" s="88"/>
      <c r="E131" s="77"/>
    </row>
    <row r="132" spans="2:6" x14ac:dyDescent="0.25">
      <c r="B132" s="51"/>
      <c r="C132" s="88"/>
      <c r="E132" s="76"/>
      <c r="F132" s="59"/>
    </row>
    <row r="133" spans="2:6" x14ac:dyDescent="0.25">
      <c r="B133" s="51"/>
      <c r="C133" s="88"/>
    </row>
    <row r="134" spans="2:6" x14ac:dyDescent="0.25">
      <c r="B134" s="51"/>
      <c r="C134" s="88"/>
    </row>
  </sheetData>
  <mergeCells count="87">
    <mergeCell ref="G125:H125"/>
    <mergeCell ref="G126:H126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23:J123"/>
    <mergeCell ref="I124:J124"/>
    <mergeCell ref="I125:J125"/>
    <mergeCell ref="I126:J126"/>
    <mergeCell ref="G120:H120"/>
    <mergeCell ref="G121:H121"/>
    <mergeCell ref="G122:H122"/>
    <mergeCell ref="G123:H123"/>
    <mergeCell ref="G124:H124"/>
    <mergeCell ref="G115:H115"/>
    <mergeCell ref="G116:H116"/>
    <mergeCell ref="G117:H117"/>
    <mergeCell ref="G118:H118"/>
    <mergeCell ref="G119:H119"/>
    <mergeCell ref="O21:P21"/>
    <mergeCell ref="G31:H31"/>
    <mergeCell ref="I24:J24"/>
    <mergeCell ref="I25:J25"/>
    <mergeCell ref="I26:J26"/>
    <mergeCell ref="I27:J27"/>
    <mergeCell ref="I28:J28"/>
    <mergeCell ref="I29:J29"/>
    <mergeCell ref="I30:J30"/>
    <mergeCell ref="I31:J31"/>
    <mergeCell ref="G26:H26"/>
    <mergeCell ref="G27:H27"/>
    <mergeCell ref="G28:H28"/>
    <mergeCell ref="G29:H29"/>
    <mergeCell ref="G30:H30"/>
    <mergeCell ref="K27:L27"/>
    <mergeCell ref="B9:C9"/>
    <mergeCell ref="G12:H12"/>
    <mergeCell ref="B11:E11"/>
    <mergeCell ref="B19:C20"/>
    <mergeCell ref="D18:J18"/>
    <mergeCell ref="D19:J19"/>
    <mergeCell ref="D20:J20"/>
    <mergeCell ref="G22:H22"/>
    <mergeCell ref="I22:J22"/>
    <mergeCell ref="G24:H24"/>
    <mergeCell ref="G25:H25"/>
    <mergeCell ref="G21:J21"/>
    <mergeCell ref="K21:N21"/>
    <mergeCell ref="K31:L31"/>
    <mergeCell ref="K29:L29"/>
    <mergeCell ref="K30:L30"/>
    <mergeCell ref="M22:N22"/>
    <mergeCell ref="M24:N24"/>
    <mergeCell ref="M25:N25"/>
    <mergeCell ref="M26:N26"/>
    <mergeCell ref="M27:N27"/>
    <mergeCell ref="M28:N28"/>
    <mergeCell ref="M29:N29"/>
    <mergeCell ref="M30:N30"/>
    <mergeCell ref="M31:N31"/>
    <mergeCell ref="K26:L26"/>
    <mergeCell ref="K28:L28"/>
    <mergeCell ref="M115:N115"/>
    <mergeCell ref="M116:N116"/>
    <mergeCell ref="M117:N117"/>
    <mergeCell ref="M118:N118"/>
    <mergeCell ref="M119:N119"/>
    <mergeCell ref="K126:L126"/>
    <mergeCell ref="K125:L125"/>
    <mergeCell ref="M120:N120"/>
    <mergeCell ref="M126:N126"/>
    <mergeCell ref="M121:N121"/>
    <mergeCell ref="M122:N122"/>
    <mergeCell ref="M123:N123"/>
    <mergeCell ref="M124:N124"/>
    <mergeCell ref="M125:N125"/>
    <mergeCell ref="K25:L25"/>
    <mergeCell ref="K24:L24"/>
    <mergeCell ref="K22:L22"/>
    <mergeCell ref="K118:L118"/>
    <mergeCell ref="K117:L117"/>
    <mergeCell ref="K116:L116"/>
  </mergeCells>
  <pageMargins left="0.7" right="0.7" top="0.75" bottom="0.75" header="0.3" footer="0.3"/>
  <pageSetup paperSize="9" scale="5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V129"/>
  <sheetViews>
    <sheetView zoomScaleNormal="100" workbookViewId="0">
      <selection activeCell="L110" sqref="L110"/>
    </sheetView>
  </sheetViews>
  <sheetFormatPr defaultRowHeight="15" x14ac:dyDescent="0.25"/>
  <cols>
    <col min="1" max="1" width="2.42578125" style="13" customWidth="1"/>
    <col min="2" max="2" width="12.140625" style="82" customWidth="1"/>
    <col min="3" max="3" width="14.7109375" style="62" customWidth="1"/>
    <col min="4" max="4" width="10.85546875" style="52" customWidth="1"/>
    <col min="5" max="5" width="3.85546875" style="21" customWidth="1"/>
    <col min="6" max="6" width="4.42578125" style="21" customWidth="1"/>
    <col min="7" max="8" width="7.7109375" style="21" customWidth="1"/>
    <col min="9" max="12" width="7.7109375" style="93" customWidth="1"/>
    <col min="15" max="15" width="7.42578125" style="26" hidden="1" customWidth="1"/>
    <col min="16" max="16" width="12.5703125" style="93" hidden="1" customWidth="1"/>
    <col min="18" max="22" width="9.140625" style="352"/>
  </cols>
  <sheetData>
    <row r="1" spans="1:22" x14ac:dyDescent="0.25">
      <c r="A1" s="7"/>
      <c r="B1" s="78"/>
      <c r="D1" s="61"/>
    </row>
    <row r="2" spans="1:22" x14ac:dyDescent="0.25">
      <c r="A2" s="11"/>
      <c r="B2" s="79"/>
      <c r="D2" s="16"/>
    </row>
    <row r="3" spans="1:22" x14ac:dyDescent="0.25">
      <c r="A3" s="11"/>
      <c r="B3" s="79"/>
      <c r="D3" s="60"/>
    </row>
    <row r="4" spans="1:22" x14ac:dyDescent="0.25">
      <c r="A4" s="83" t="s">
        <v>8</v>
      </c>
      <c r="B4" s="153" t="s">
        <v>364</v>
      </c>
      <c r="C4" s="72"/>
      <c r="D4" s="2"/>
      <c r="E4" s="1"/>
      <c r="F4" s="1"/>
      <c r="G4" s="1"/>
      <c r="H4" s="1"/>
      <c r="O4" s="85"/>
    </row>
    <row r="5" spans="1:22" x14ac:dyDescent="0.25">
      <c r="A5" s="83"/>
      <c r="B5" s="86"/>
      <c r="C5" s="72"/>
      <c r="D5" s="2"/>
      <c r="E5" s="1"/>
      <c r="F5" s="1"/>
      <c r="G5" s="1"/>
      <c r="H5" s="1"/>
      <c r="O5" s="85"/>
    </row>
    <row r="6" spans="1:22" x14ac:dyDescent="0.25">
      <c r="A6" s="83"/>
      <c r="B6" s="87" t="s">
        <v>223</v>
      </c>
      <c r="C6" s="72"/>
      <c r="D6" s="2"/>
      <c r="E6" s="1"/>
      <c r="F6" s="1"/>
      <c r="G6" s="1"/>
      <c r="H6" s="1"/>
      <c r="O6" s="85"/>
    </row>
    <row r="7" spans="1:22" x14ac:dyDescent="0.25">
      <c r="B7" s="80" t="s">
        <v>7</v>
      </c>
      <c r="C7" s="182" t="s">
        <v>383</v>
      </c>
      <c r="D7" s="183"/>
      <c r="E7" s="184"/>
    </row>
    <row r="8" spans="1:22" x14ac:dyDescent="0.25">
      <c r="B8" s="160" t="s">
        <v>5</v>
      </c>
      <c r="C8" s="72"/>
      <c r="D8" s="154"/>
      <c r="E8" s="5"/>
      <c r="F8" s="5"/>
      <c r="G8" s="291"/>
      <c r="H8" s="291"/>
    </row>
    <row r="9" spans="1:22" x14ac:dyDescent="0.25">
      <c r="B9" s="521" t="s">
        <v>103</v>
      </c>
      <c r="C9" s="522"/>
      <c r="D9" s="165" t="s">
        <v>76</v>
      </c>
      <c r="E9" s="5"/>
      <c r="F9" s="5"/>
      <c r="G9" s="291"/>
      <c r="H9" s="291"/>
    </row>
    <row r="10" spans="1:22" x14ac:dyDescent="0.25">
      <c r="B10" s="156"/>
      <c r="C10" s="5"/>
      <c r="D10" s="165" t="s">
        <v>172</v>
      </c>
      <c r="E10" s="5"/>
      <c r="F10" s="5"/>
      <c r="G10" s="291"/>
      <c r="H10" s="291"/>
    </row>
    <row r="11" spans="1:22" x14ac:dyDescent="0.25">
      <c r="B11" s="156" t="s">
        <v>4</v>
      </c>
      <c r="C11" s="5"/>
      <c r="D11" s="165" t="s">
        <v>158</v>
      </c>
      <c r="E11" s="5"/>
      <c r="F11" s="5"/>
      <c r="G11" s="291"/>
      <c r="H11" s="291"/>
    </row>
    <row r="12" spans="1:22" x14ac:dyDescent="0.25">
      <c r="B12" s="156"/>
      <c r="C12" s="5"/>
      <c r="D12" s="165" t="s">
        <v>159</v>
      </c>
      <c r="E12" s="5"/>
      <c r="F12" s="5"/>
      <c r="G12" s="291"/>
      <c r="H12" s="291"/>
    </row>
    <row r="13" spans="1:22" x14ac:dyDescent="0.25">
      <c r="B13" s="156"/>
      <c r="C13" s="5"/>
      <c r="D13" s="165" t="s">
        <v>160</v>
      </c>
      <c r="E13" s="5"/>
      <c r="F13" s="5"/>
      <c r="G13" s="291"/>
      <c r="H13" s="291"/>
    </row>
    <row r="14" spans="1:22" x14ac:dyDescent="0.25">
      <c r="B14" s="156"/>
      <c r="C14" s="5"/>
      <c r="D14" s="165" t="s">
        <v>161</v>
      </c>
      <c r="E14" s="5"/>
      <c r="F14" s="5"/>
      <c r="G14" s="291"/>
      <c r="H14" s="291"/>
    </row>
    <row r="15" spans="1:22" x14ac:dyDescent="0.25">
      <c r="B15" s="162" t="s">
        <v>316</v>
      </c>
      <c r="C15" s="163"/>
      <c r="D15" s="5" t="s">
        <v>362</v>
      </c>
      <c r="E15" s="5"/>
      <c r="F15" s="5"/>
      <c r="G15" s="291"/>
      <c r="H15" s="291"/>
    </row>
    <row r="16" spans="1:22" s="266" customFormat="1" ht="15.75" thickBot="1" x14ac:dyDescent="0.3">
      <c r="A16" s="13"/>
      <c r="B16" s="162"/>
      <c r="C16" s="163"/>
      <c r="D16" s="189" t="s">
        <v>385</v>
      </c>
      <c r="E16" s="265"/>
      <c r="F16" s="265"/>
      <c r="G16" s="291"/>
      <c r="H16" s="291"/>
      <c r="I16" s="93"/>
      <c r="J16" s="93"/>
      <c r="K16" s="93"/>
      <c r="L16" s="93"/>
      <c r="O16" s="26"/>
      <c r="P16" s="93"/>
      <c r="R16" s="352"/>
      <c r="S16" s="352"/>
      <c r="T16" s="352"/>
      <c r="U16" s="352"/>
      <c r="V16" s="352"/>
    </row>
    <row r="17" spans="1:20" ht="16.5" thickBot="1" x14ac:dyDescent="0.3">
      <c r="B17" s="164" t="s">
        <v>317</v>
      </c>
      <c r="C17" s="163"/>
      <c r="D17" s="161"/>
      <c r="E17" s="5"/>
      <c r="F17" s="5"/>
      <c r="G17" s="535" t="s">
        <v>366</v>
      </c>
      <c r="H17" s="536"/>
      <c r="I17" s="537" t="s">
        <v>12</v>
      </c>
      <c r="J17" s="538"/>
      <c r="K17" s="539" t="s">
        <v>367</v>
      </c>
      <c r="L17" s="540"/>
    </row>
    <row r="18" spans="1:20" ht="25.9" customHeight="1" x14ac:dyDescent="0.25">
      <c r="A18" s="362" t="s">
        <v>0</v>
      </c>
      <c r="B18" s="363" t="s">
        <v>3</v>
      </c>
      <c r="C18" s="364" t="s">
        <v>2</v>
      </c>
      <c r="D18" s="365" t="s">
        <v>9</v>
      </c>
      <c r="E18" s="365" t="s">
        <v>1</v>
      </c>
      <c r="F18" s="365" t="s">
        <v>102</v>
      </c>
      <c r="G18" s="366" t="s">
        <v>348</v>
      </c>
      <c r="H18" s="366" t="s">
        <v>382</v>
      </c>
      <c r="I18" s="366" t="s">
        <v>348</v>
      </c>
      <c r="J18" s="366" t="s">
        <v>382</v>
      </c>
      <c r="K18" s="366" t="s">
        <v>348</v>
      </c>
      <c r="L18" s="367" t="s">
        <v>382</v>
      </c>
      <c r="O18" s="252" t="s">
        <v>347</v>
      </c>
      <c r="P18" s="253"/>
    </row>
    <row r="19" spans="1:20" ht="16.5" x14ac:dyDescent="0.25">
      <c r="A19" s="368"/>
      <c r="B19" s="354"/>
      <c r="C19" s="68"/>
      <c r="D19" s="355"/>
      <c r="E19" s="356"/>
      <c r="F19" s="356"/>
      <c r="G19" s="151" t="s">
        <v>106</v>
      </c>
      <c r="H19" s="151" t="s">
        <v>106</v>
      </c>
      <c r="I19" s="151" t="s">
        <v>106</v>
      </c>
      <c r="J19" s="151" t="s">
        <v>106</v>
      </c>
      <c r="K19" s="151"/>
      <c r="L19" s="318"/>
      <c r="O19" s="150" t="s">
        <v>105</v>
      </c>
      <c r="P19" s="151" t="s">
        <v>106</v>
      </c>
    </row>
    <row r="20" spans="1:20" x14ac:dyDescent="0.25">
      <c r="A20" s="369">
        <v>1</v>
      </c>
      <c r="B20" s="202" t="s">
        <v>178</v>
      </c>
      <c r="C20" s="71" t="s">
        <v>184</v>
      </c>
      <c r="D20" s="48" t="s">
        <v>185</v>
      </c>
      <c r="E20" s="74"/>
      <c r="F20" s="74"/>
      <c r="G20" s="357">
        <f>I20+K20</f>
        <v>1710</v>
      </c>
      <c r="H20" s="358">
        <f>J20+L20</f>
        <v>1800</v>
      </c>
      <c r="I20" s="346">
        <f t="shared" ref="I20:I27" si="0">ROUND(O20*(1+ОбщаяНаценка/100),-1)</f>
        <v>340</v>
      </c>
      <c r="J20" s="347">
        <f t="shared" ref="J20:J51" si="1">ROUND(I20*1.05,-1)</f>
        <v>360</v>
      </c>
      <c r="K20" s="346">
        <f>'Чарли в пленке Чарли'!O24</f>
        <v>1370</v>
      </c>
      <c r="L20" s="348">
        <f>ROUND(K20*1.05,-1)</f>
        <v>1440</v>
      </c>
      <c r="M20" s="172" t="s">
        <v>321</v>
      </c>
      <c r="N20" s="172"/>
      <c r="O20" s="349">
        <v>340</v>
      </c>
      <c r="P20" s="349">
        <v>340</v>
      </c>
      <c r="R20" s="258"/>
      <c r="T20" s="258"/>
    </row>
    <row r="21" spans="1:20" x14ac:dyDescent="0.25">
      <c r="A21" s="370">
        <v>2</v>
      </c>
      <c r="B21" s="286" t="s">
        <v>328</v>
      </c>
      <c r="C21" s="143" t="s">
        <v>184</v>
      </c>
      <c r="D21" s="103" t="s">
        <v>329</v>
      </c>
      <c r="E21" s="171"/>
      <c r="F21" s="171"/>
      <c r="G21" s="357">
        <f t="shared" ref="G21:G84" si="2">I21+K21</f>
        <v>1750</v>
      </c>
      <c r="H21" s="358">
        <f t="shared" ref="H21:H84" si="3">J21+L21</f>
        <v>1840</v>
      </c>
      <c r="I21" s="346">
        <f t="shared" si="0"/>
        <v>350</v>
      </c>
      <c r="J21" s="347">
        <f t="shared" si="1"/>
        <v>370</v>
      </c>
      <c r="K21" s="346">
        <f>'Чарли в пленке Чарли'!O25</f>
        <v>1400</v>
      </c>
      <c r="L21" s="350">
        <f t="shared" ref="L21:L84" si="4">ROUND(K21*1.05,-1)</f>
        <v>1470</v>
      </c>
      <c r="M21" s="172" t="s">
        <v>322</v>
      </c>
      <c r="N21" s="172"/>
      <c r="O21" s="349">
        <v>350</v>
      </c>
      <c r="P21" s="349">
        <v>350</v>
      </c>
      <c r="R21" s="258"/>
      <c r="T21" s="258"/>
    </row>
    <row r="22" spans="1:20" x14ac:dyDescent="0.25">
      <c r="A22" s="370">
        <v>3</v>
      </c>
      <c r="B22" s="286" t="s">
        <v>179</v>
      </c>
      <c r="C22" s="143" t="s">
        <v>184</v>
      </c>
      <c r="D22" s="103" t="s">
        <v>186</v>
      </c>
      <c r="E22" s="171"/>
      <c r="F22" s="171"/>
      <c r="G22" s="357">
        <f t="shared" si="2"/>
        <v>1910</v>
      </c>
      <c r="H22" s="358">
        <f t="shared" si="3"/>
        <v>2000</v>
      </c>
      <c r="I22" s="346">
        <f t="shared" si="0"/>
        <v>440</v>
      </c>
      <c r="J22" s="347">
        <f t="shared" si="1"/>
        <v>460</v>
      </c>
      <c r="K22" s="346">
        <f>'Чарли в пленке Чарли'!O26</f>
        <v>1470</v>
      </c>
      <c r="L22" s="350">
        <f t="shared" si="4"/>
        <v>1540</v>
      </c>
      <c r="M22" s="172" t="s">
        <v>323</v>
      </c>
      <c r="N22" s="172"/>
      <c r="O22" s="349">
        <v>440</v>
      </c>
      <c r="P22" s="349">
        <v>440</v>
      </c>
      <c r="R22" s="258"/>
      <c r="T22" s="258"/>
    </row>
    <row r="23" spans="1:20" x14ac:dyDescent="0.25">
      <c r="A23" s="370">
        <v>4</v>
      </c>
      <c r="B23" s="286" t="s">
        <v>180</v>
      </c>
      <c r="C23" s="143" t="s">
        <v>184</v>
      </c>
      <c r="D23" s="103" t="s">
        <v>187</v>
      </c>
      <c r="E23" s="171"/>
      <c r="F23" s="171"/>
      <c r="G23" s="357">
        <f t="shared" si="2"/>
        <v>2020</v>
      </c>
      <c r="H23" s="358">
        <f t="shared" si="3"/>
        <v>2120</v>
      </c>
      <c r="I23" s="346">
        <f t="shared" si="0"/>
        <v>490</v>
      </c>
      <c r="J23" s="347">
        <f t="shared" si="1"/>
        <v>510</v>
      </c>
      <c r="K23" s="346">
        <f>'Чарли в пленке Чарли'!O27</f>
        <v>1530</v>
      </c>
      <c r="L23" s="350">
        <f t="shared" si="4"/>
        <v>1610</v>
      </c>
      <c r="M23" s="172" t="s">
        <v>324</v>
      </c>
      <c r="N23" s="172"/>
      <c r="O23" s="349">
        <v>490</v>
      </c>
      <c r="P23" s="349">
        <v>490</v>
      </c>
      <c r="R23" s="258"/>
      <c r="T23" s="258"/>
    </row>
    <row r="24" spans="1:20" x14ac:dyDescent="0.25">
      <c r="A24" s="370">
        <v>5</v>
      </c>
      <c r="B24" s="286" t="s">
        <v>181</v>
      </c>
      <c r="C24" s="143" t="s">
        <v>184</v>
      </c>
      <c r="D24" s="103" t="s">
        <v>188</v>
      </c>
      <c r="E24" s="171"/>
      <c r="F24" s="171"/>
      <c r="G24" s="357">
        <f t="shared" si="2"/>
        <v>2120</v>
      </c>
      <c r="H24" s="358">
        <f t="shared" si="3"/>
        <v>2230</v>
      </c>
      <c r="I24" s="346">
        <f t="shared" si="0"/>
        <v>540</v>
      </c>
      <c r="J24" s="347">
        <f t="shared" si="1"/>
        <v>570</v>
      </c>
      <c r="K24" s="346">
        <f>'Чарли в пленке Чарли'!O28</f>
        <v>1580</v>
      </c>
      <c r="L24" s="350">
        <f t="shared" si="4"/>
        <v>1660</v>
      </c>
      <c r="M24" s="172" t="s">
        <v>325</v>
      </c>
      <c r="N24" s="172"/>
      <c r="O24" s="349">
        <v>540</v>
      </c>
      <c r="P24" s="349">
        <v>540</v>
      </c>
      <c r="R24" s="258"/>
      <c r="T24" s="258"/>
    </row>
    <row r="25" spans="1:20" x14ac:dyDescent="0.25">
      <c r="A25" s="370">
        <v>6</v>
      </c>
      <c r="B25" s="286" t="s">
        <v>182</v>
      </c>
      <c r="C25" s="143" t="s">
        <v>184</v>
      </c>
      <c r="D25" s="103" t="s">
        <v>189</v>
      </c>
      <c r="E25" s="171"/>
      <c r="F25" s="171"/>
      <c r="G25" s="357">
        <f t="shared" si="2"/>
        <v>2240</v>
      </c>
      <c r="H25" s="358">
        <f t="shared" si="3"/>
        <v>2350</v>
      </c>
      <c r="I25" s="346">
        <f t="shared" si="0"/>
        <v>630</v>
      </c>
      <c r="J25" s="347">
        <f t="shared" si="1"/>
        <v>660</v>
      </c>
      <c r="K25" s="346">
        <f>'Чарли в пленке Чарли'!O29</f>
        <v>1610</v>
      </c>
      <c r="L25" s="350">
        <f t="shared" si="4"/>
        <v>1690</v>
      </c>
      <c r="M25" s="172"/>
      <c r="N25" s="172"/>
      <c r="O25" s="349">
        <v>630</v>
      </c>
      <c r="P25" s="349">
        <v>630</v>
      </c>
      <c r="R25" s="258"/>
      <c r="T25" s="258"/>
    </row>
    <row r="26" spans="1:20" x14ac:dyDescent="0.25">
      <c r="A26" s="370">
        <v>7</v>
      </c>
      <c r="B26" s="286" t="s">
        <v>183</v>
      </c>
      <c r="C26" s="143" t="s">
        <v>184</v>
      </c>
      <c r="D26" s="103" t="s">
        <v>190</v>
      </c>
      <c r="E26" s="171"/>
      <c r="F26" s="171"/>
      <c r="G26" s="357">
        <f t="shared" si="2"/>
        <v>700</v>
      </c>
      <c r="H26" s="358">
        <f t="shared" si="3"/>
        <v>730</v>
      </c>
      <c r="I26" s="346">
        <f t="shared" si="0"/>
        <v>40</v>
      </c>
      <c r="J26" s="347">
        <f t="shared" si="1"/>
        <v>40</v>
      </c>
      <c r="K26" s="346">
        <f>'Чарли в пленке Чарли'!O30</f>
        <v>660</v>
      </c>
      <c r="L26" s="350">
        <f t="shared" si="4"/>
        <v>690</v>
      </c>
      <c r="M26" s="172"/>
      <c r="N26" s="172"/>
      <c r="O26" s="349">
        <v>40</v>
      </c>
      <c r="P26" s="349">
        <v>40</v>
      </c>
      <c r="R26" s="258"/>
      <c r="T26" s="258"/>
    </row>
    <row r="27" spans="1:20" x14ac:dyDescent="0.25">
      <c r="A27" s="370">
        <v>8</v>
      </c>
      <c r="B27" s="286" t="s">
        <v>330</v>
      </c>
      <c r="C27" s="143" t="s">
        <v>184</v>
      </c>
      <c r="D27" s="103" t="s">
        <v>331</v>
      </c>
      <c r="E27" s="171"/>
      <c r="F27" s="171"/>
      <c r="G27" s="357">
        <f t="shared" si="2"/>
        <v>2660</v>
      </c>
      <c r="H27" s="358">
        <f t="shared" si="3"/>
        <v>2790</v>
      </c>
      <c r="I27" s="346">
        <f t="shared" si="0"/>
        <v>420</v>
      </c>
      <c r="J27" s="346">
        <f t="shared" si="1"/>
        <v>440</v>
      </c>
      <c r="K27" s="346">
        <f>'Чарли в пленке Чарли'!O31</f>
        <v>2240</v>
      </c>
      <c r="L27" s="350">
        <f t="shared" si="4"/>
        <v>2350</v>
      </c>
      <c r="M27" s="172"/>
      <c r="N27" s="172"/>
      <c r="O27" s="349">
        <v>420</v>
      </c>
      <c r="P27" s="349">
        <v>420</v>
      </c>
      <c r="R27" s="258"/>
      <c r="T27" s="258"/>
    </row>
    <row r="28" spans="1:20" x14ac:dyDescent="0.25">
      <c r="A28" s="370">
        <v>9</v>
      </c>
      <c r="B28" s="209" t="s">
        <v>192</v>
      </c>
      <c r="C28" s="141" t="s">
        <v>10</v>
      </c>
      <c r="D28" s="186" t="s">
        <v>11</v>
      </c>
      <c r="E28" s="171">
        <v>2</v>
      </c>
      <c r="F28" s="171">
        <v>0.01</v>
      </c>
      <c r="G28" s="357">
        <f t="shared" si="2"/>
        <v>1510</v>
      </c>
      <c r="H28" s="358">
        <f t="shared" si="3"/>
        <v>1590</v>
      </c>
      <c r="I28" s="346">
        <f t="shared" ref="I28:I46" si="5">ROUND(P28*(1+ОбщаяНаценка/100),-1)</f>
        <v>570</v>
      </c>
      <c r="J28" s="346">
        <f t="shared" si="1"/>
        <v>600</v>
      </c>
      <c r="K28" s="346">
        <f>'Чарли в пленке Чарли'!O32</f>
        <v>940</v>
      </c>
      <c r="L28" s="350">
        <f t="shared" si="4"/>
        <v>990</v>
      </c>
      <c r="O28" s="349">
        <v>570</v>
      </c>
      <c r="P28" s="349">
        <v>570</v>
      </c>
      <c r="R28" s="258"/>
      <c r="T28" s="258"/>
    </row>
    <row r="29" spans="1:20" x14ac:dyDescent="0.25">
      <c r="A29" s="370">
        <v>10</v>
      </c>
      <c r="B29" s="359" t="s">
        <v>196</v>
      </c>
      <c r="C29" s="66" t="s">
        <v>217</v>
      </c>
      <c r="D29" s="48" t="s">
        <v>173</v>
      </c>
      <c r="E29" s="74"/>
      <c r="F29" s="74"/>
      <c r="G29" s="357">
        <f t="shared" si="2"/>
        <v>1840</v>
      </c>
      <c r="H29" s="358">
        <f t="shared" si="3"/>
        <v>1940</v>
      </c>
      <c r="I29" s="346">
        <f t="shared" si="5"/>
        <v>700</v>
      </c>
      <c r="J29" s="346">
        <f t="shared" si="1"/>
        <v>740</v>
      </c>
      <c r="K29" s="346">
        <f>'Чарли в пленке Чарли'!O33</f>
        <v>1140</v>
      </c>
      <c r="L29" s="350">
        <f t="shared" si="4"/>
        <v>1200</v>
      </c>
      <c r="O29" s="349">
        <v>700</v>
      </c>
      <c r="P29" s="349">
        <v>700</v>
      </c>
      <c r="R29" s="258"/>
      <c r="T29" s="258"/>
    </row>
    <row r="30" spans="1:20" x14ac:dyDescent="0.25">
      <c r="A30" s="370">
        <v>11</v>
      </c>
      <c r="B30" s="205" t="s">
        <v>274</v>
      </c>
      <c r="C30" s="66" t="s">
        <v>217</v>
      </c>
      <c r="D30" s="33" t="s">
        <v>13</v>
      </c>
      <c r="E30" s="74">
        <v>3</v>
      </c>
      <c r="F30" s="74">
        <v>0.01</v>
      </c>
      <c r="G30" s="357">
        <f t="shared" si="2"/>
        <v>1910</v>
      </c>
      <c r="H30" s="358">
        <f t="shared" si="3"/>
        <v>2000</v>
      </c>
      <c r="I30" s="346">
        <f t="shared" si="5"/>
        <v>860</v>
      </c>
      <c r="J30" s="346">
        <f t="shared" si="1"/>
        <v>900</v>
      </c>
      <c r="K30" s="346">
        <f>'Чарли в пленке Чарли'!O34</f>
        <v>1050</v>
      </c>
      <c r="L30" s="350">
        <f t="shared" si="4"/>
        <v>1100</v>
      </c>
      <c r="O30" s="349">
        <v>860</v>
      </c>
      <c r="P30" s="349">
        <v>860</v>
      </c>
      <c r="R30" s="258"/>
      <c r="T30" s="258"/>
    </row>
    <row r="31" spans="1:20" x14ac:dyDescent="0.25">
      <c r="A31" s="370">
        <v>12</v>
      </c>
      <c r="B31" s="202" t="s">
        <v>115</v>
      </c>
      <c r="C31" s="66" t="s">
        <v>217</v>
      </c>
      <c r="D31" s="48" t="s">
        <v>127</v>
      </c>
      <c r="E31" s="74"/>
      <c r="F31" s="74"/>
      <c r="G31" s="357">
        <f t="shared" si="2"/>
        <v>2330</v>
      </c>
      <c r="H31" s="358">
        <f t="shared" si="3"/>
        <v>2440</v>
      </c>
      <c r="I31" s="346">
        <f t="shared" si="5"/>
        <v>1050</v>
      </c>
      <c r="J31" s="346">
        <f t="shared" si="1"/>
        <v>1100</v>
      </c>
      <c r="K31" s="346">
        <f>'Чарли в пленке Чарли'!O35</f>
        <v>1280</v>
      </c>
      <c r="L31" s="350">
        <f t="shared" si="4"/>
        <v>1340</v>
      </c>
      <c r="O31" s="349">
        <v>1050</v>
      </c>
      <c r="P31" s="349">
        <v>1050</v>
      </c>
      <c r="R31" s="258"/>
      <c r="T31" s="258"/>
    </row>
    <row r="32" spans="1:20" x14ac:dyDescent="0.25">
      <c r="A32" s="370">
        <v>13</v>
      </c>
      <c r="B32" s="202" t="s">
        <v>262</v>
      </c>
      <c r="C32" s="66" t="s">
        <v>217</v>
      </c>
      <c r="D32" s="48" t="s">
        <v>264</v>
      </c>
      <c r="E32" s="74"/>
      <c r="F32" s="74"/>
      <c r="G32" s="357">
        <f t="shared" si="2"/>
        <v>2030</v>
      </c>
      <c r="H32" s="358">
        <f t="shared" si="3"/>
        <v>2140</v>
      </c>
      <c r="I32" s="346">
        <f t="shared" si="5"/>
        <v>910</v>
      </c>
      <c r="J32" s="346">
        <f t="shared" si="1"/>
        <v>960</v>
      </c>
      <c r="K32" s="346">
        <f>'Чарли в пленке Чарли'!O36</f>
        <v>1120</v>
      </c>
      <c r="L32" s="350">
        <f t="shared" si="4"/>
        <v>1180</v>
      </c>
      <c r="O32" s="349">
        <v>910</v>
      </c>
      <c r="P32" s="349">
        <v>910</v>
      </c>
      <c r="R32" s="258"/>
      <c r="T32" s="258"/>
    </row>
    <row r="33" spans="1:20" x14ac:dyDescent="0.25">
      <c r="A33" s="370">
        <v>14</v>
      </c>
      <c r="B33" s="202" t="s">
        <v>265</v>
      </c>
      <c r="C33" s="66" t="s">
        <v>217</v>
      </c>
      <c r="D33" s="48" t="s">
        <v>266</v>
      </c>
      <c r="E33" s="74"/>
      <c r="F33" s="74"/>
      <c r="G33" s="357">
        <f t="shared" si="2"/>
        <v>2430</v>
      </c>
      <c r="H33" s="358">
        <f t="shared" si="3"/>
        <v>2560</v>
      </c>
      <c r="I33" s="346">
        <f t="shared" si="5"/>
        <v>1110</v>
      </c>
      <c r="J33" s="346">
        <f t="shared" si="1"/>
        <v>1170</v>
      </c>
      <c r="K33" s="346">
        <f>'Чарли в пленке Чарли'!O37</f>
        <v>1320</v>
      </c>
      <c r="L33" s="350">
        <f t="shared" si="4"/>
        <v>1390</v>
      </c>
      <c r="O33" s="349">
        <v>1110</v>
      </c>
      <c r="P33" s="349">
        <v>1110</v>
      </c>
      <c r="R33" s="258"/>
      <c r="T33" s="258"/>
    </row>
    <row r="34" spans="1:20" x14ac:dyDescent="0.25">
      <c r="A34" s="370">
        <v>15</v>
      </c>
      <c r="B34" s="205" t="s">
        <v>275</v>
      </c>
      <c r="C34" s="66" t="s">
        <v>217</v>
      </c>
      <c r="D34" s="33" t="s">
        <v>14</v>
      </c>
      <c r="E34" s="74">
        <v>4</v>
      </c>
      <c r="F34" s="74">
        <v>0.01</v>
      </c>
      <c r="G34" s="357">
        <f t="shared" si="2"/>
        <v>2260</v>
      </c>
      <c r="H34" s="358">
        <f t="shared" si="3"/>
        <v>2380</v>
      </c>
      <c r="I34" s="346">
        <f t="shared" si="5"/>
        <v>1100</v>
      </c>
      <c r="J34" s="346">
        <f t="shared" si="1"/>
        <v>1160</v>
      </c>
      <c r="K34" s="346">
        <f>'Чарли в пленке Чарли'!O38</f>
        <v>1160</v>
      </c>
      <c r="L34" s="350">
        <f t="shared" si="4"/>
        <v>1220</v>
      </c>
      <c r="O34" s="349">
        <v>1100</v>
      </c>
      <c r="P34" s="349">
        <v>1100</v>
      </c>
      <c r="R34" s="258"/>
      <c r="T34" s="258"/>
    </row>
    <row r="35" spans="1:20" x14ac:dyDescent="0.25">
      <c r="A35" s="370">
        <v>16</v>
      </c>
      <c r="B35" s="202" t="s">
        <v>116</v>
      </c>
      <c r="C35" s="66" t="s">
        <v>217</v>
      </c>
      <c r="D35" s="48" t="s">
        <v>128</v>
      </c>
      <c r="E35" s="74"/>
      <c r="F35" s="74"/>
      <c r="G35" s="357">
        <f t="shared" si="2"/>
        <v>2790</v>
      </c>
      <c r="H35" s="358">
        <f t="shared" si="3"/>
        <v>2930</v>
      </c>
      <c r="I35" s="346">
        <f t="shared" si="5"/>
        <v>1360</v>
      </c>
      <c r="J35" s="346">
        <f t="shared" si="1"/>
        <v>1430</v>
      </c>
      <c r="K35" s="346">
        <f>'Чарли в пленке Чарли'!O39</f>
        <v>1430</v>
      </c>
      <c r="L35" s="350">
        <f t="shared" si="4"/>
        <v>1500</v>
      </c>
      <c r="O35" s="349">
        <v>1360</v>
      </c>
      <c r="P35" s="349">
        <v>1360</v>
      </c>
      <c r="R35" s="258"/>
      <c r="T35" s="258"/>
    </row>
    <row r="36" spans="1:20" x14ac:dyDescent="0.25">
      <c r="A36" s="370">
        <v>17</v>
      </c>
      <c r="B36" s="205" t="s">
        <v>285</v>
      </c>
      <c r="C36" s="360" t="s">
        <v>218</v>
      </c>
      <c r="D36" s="33" t="s">
        <v>15</v>
      </c>
      <c r="E36" s="74">
        <v>5</v>
      </c>
      <c r="F36" s="74">
        <v>0.01</v>
      </c>
      <c r="G36" s="357">
        <f t="shared" si="2"/>
        <v>2440</v>
      </c>
      <c r="H36" s="358">
        <f t="shared" si="3"/>
        <v>2560</v>
      </c>
      <c r="I36" s="346">
        <f t="shared" si="5"/>
        <v>1220</v>
      </c>
      <c r="J36" s="346">
        <f t="shared" si="1"/>
        <v>1280</v>
      </c>
      <c r="K36" s="346">
        <f>'Чарли в пленке Чарли'!O40</f>
        <v>1220</v>
      </c>
      <c r="L36" s="350">
        <f t="shared" si="4"/>
        <v>1280</v>
      </c>
      <c r="M36" s="113"/>
      <c r="O36" s="349">
        <v>1220</v>
      </c>
      <c r="P36" s="349">
        <v>1220</v>
      </c>
      <c r="R36" s="258"/>
      <c r="T36" s="258"/>
    </row>
    <row r="37" spans="1:20" x14ac:dyDescent="0.25">
      <c r="A37" s="370">
        <v>18</v>
      </c>
      <c r="B37" s="359" t="s">
        <v>216</v>
      </c>
      <c r="C37" s="66" t="s">
        <v>217</v>
      </c>
      <c r="D37" s="48" t="s">
        <v>174</v>
      </c>
      <c r="E37" s="74"/>
      <c r="F37" s="74"/>
      <c r="G37" s="357">
        <f t="shared" si="2"/>
        <v>3000</v>
      </c>
      <c r="H37" s="358">
        <f t="shared" si="3"/>
        <v>3150</v>
      </c>
      <c r="I37" s="346">
        <f t="shared" si="5"/>
        <v>1510</v>
      </c>
      <c r="J37" s="346">
        <f t="shared" si="1"/>
        <v>1590</v>
      </c>
      <c r="K37" s="346">
        <f>'Чарли в пленке Чарли'!O41</f>
        <v>1490</v>
      </c>
      <c r="L37" s="350">
        <f t="shared" si="4"/>
        <v>1560</v>
      </c>
      <c r="O37" s="349">
        <v>1510</v>
      </c>
      <c r="P37" s="349">
        <v>1510</v>
      </c>
      <c r="R37" s="258"/>
      <c r="T37" s="258"/>
    </row>
    <row r="38" spans="1:20" x14ac:dyDescent="0.25">
      <c r="A38" s="370">
        <v>19</v>
      </c>
      <c r="B38" s="205" t="s">
        <v>286</v>
      </c>
      <c r="C38" s="360" t="s">
        <v>218</v>
      </c>
      <c r="D38" s="33" t="s">
        <v>16</v>
      </c>
      <c r="E38" s="74">
        <v>5</v>
      </c>
      <c r="F38" s="74">
        <v>0.01</v>
      </c>
      <c r="G38" s="357">
        <f t="shared" si="2"/>
        <v>2610</v>
      </c>
      <c r="H38" s="358">
        <f t="shared" si="3"/>
        <v>2740</v>
      </c>
      <c r="I38" s="346">
        <f t="shared" si="5"/>
        <v>1330</v>
      </c>
      <c r="J38" s="346">
        <f t="shared" si="1"/>
        <v>1400</v>
      </c>
      <c r="K38" s="346">
        <f>'Чарли в пленке Чарли'!O42</f>
        <v>1280</v>
      </c>
      <c r="L38" s="350">
        <f t="shared" si="4"/>
        <v>1340</v>
      </c>
      <c r="O38" s="349">
        <v>1330</v>
      </c>
      <c r="P38" s="349">
        <v>1330</v>
      </c>
      <c r="R38" s="258"/>
      <c r="T38" s="258"/>
    </row>
    <row r="39" spans="1:20" x14ac:dyDescent="0.25">
      <c r="A39" s="370">
        <v>20</v>
      </c>
      <c r="B39" s="202" t="s">
        <v>117</v>
      </c>
      <c r="C39" s="66" t="s">
        <v>217</v>
      </c>
      <c r="D39" s="48" t="s">
        <v>129</v>
      </c>
      <c r="E39" s="74"/>
      <c r="F39" s="74"/>
      <c r="G39" s="357">
        <f t="shared" si="2"/>
        <v>3230</v>
      </c>
      <c r="H39" s="358">
        <f t="shared" si="3"/>
        <v>3390</v>
      </c>
      <c r="I39" s="346">
        <f t="shared" si="5"/>
        <v>1660</v>
      </c>
      <c r="J39" s="346">
        <f t="shared" si="1"/>
        <v>1740</v>
      </c>
      <c r="K39" s="346">
        <f>'Чарли в пленке Чарли'!O43</f>
        <v>1570</v>
      </c>
      <c r="L39" s="350">
        <f t="shared" si="4"/>
        <v>1650</v>
      </c>
      <c r="O39" s="349">
        <v>1660</v>
      </c>
      <c r="P39" s="349">
        <v>1660</v>
      </c>
      <c r="R39" s="258"/>
      <c r="T39" s="258"/>
    </row>
    <row r="40" spans="1:20" ht="19.5" x14ac:dyDescent="0.25">
      <c r="A40" s="370">
        <v>21</v>
      </c>
      <c r="B40" s="205" t="s">
        <v>284</v>
      </c>
      <c r="C40" s="68" t="s">
        <v>222</v>
      </c>
      <c r="D40" s="33" t="s">
        <v>21</v>
      </c>
      <c r="E40" s="74">
        <v>3</v>
      </c>
      <c r="F40" s="74">
        <v>0.01</v>
      </c>
      <c r="G40" s="357">
        <f t="shared" si="2"/>
        <v>1910</v>
      </c>
      <c r="H40" s="358">
        <f t="shared" si="3"/>
        <v>2000</v>
      </c>
      <c r="I40" s="346">
        <f t="shared" si="5"/>
        <v>690</v>
      </c>
      <c r="J40" s="346">
        <f t="shared" si="1"/>
        <v>720</v>
      </c>
      <c r="K40" s="346">
        <f>'Чарли в пленке Чарли'!O44</f>
        <v>1220</v>
      </c>
      <c r="L40" s="350">
        <f t="shared" si="4"/>
        <v>1280</v>
      </c>
      <c r="O40" s="349">
        <v>690</v>
      </c>
      <c r="P40" s="349">
        <v>690</v>
      </c>
      <c r="R40" s="258"/>
      <c r="T40" s="258"/>
    </row>
    <row r="41" spans="1:20" ht="19.5" x14ac:dyDescent="0.25">
      <c r="A41" s="370">
        <v>22</v>
      </c>
      <c r="B41" s="209" t="s">
        <v>235</v>
      </c>
      <c r="C41" s="68" t="s">
        <v>222</v>
      </c>
      <c r="D41" s="33" t="s">
        <v>247</v>
      </c>
      <c r="E41" s="74"/>
      <c r="F41" s="74"/>
      <c r="G41" s="357">
        <f t="shared" si="2"/>
        <v>2140</v>
      </c>
      <c r="H41" s="358">
        <f t="shared" si="3"/>
        <v>2250</v>
      </c>
      <c r="I41" s="346">
        <f t="shared" si="5"/>
        <v>910</v>
      </c>
      <c r="J41" s="346">
        <f t="shared" si="1"/>
        <v>960</v>
      </c>
      <c r="K41" s="346">
        <f>'Чарли в пленке Чарли'!O45</f>
        <v>1230</v>
      </c>
      <c r="L41" s="350">
        <f t="shared" si="4"/>
        <v>1290</v>
      </c>
      <c r="O41" s="349">
        <v>910</v>
      </c>
      <c r="P41" s="349">
        <v>910</v>
      </c>
      <c r="R41" s="258"/>
      <c r="T41" s="258"/>
    </row>
    <row r="42" spans="1:20" x14ac:dyDescent="0.25">
      <c r="A42" s="369">
        <v>23</v>
      </c>
      <c r="B42" s="205" t="s">
        <v>283</v>
      </c>
      <c r="C42" s="68" t="s">
        <v>219</v>
      </c>
      <c r="D42" s="33" t="s">
        <v>17</v>
      </c>
      <c r="E42" s="74">
        <v>6</v>
      </c>
      <c r="F42" s="74">
        <v>0.01</v>
      </c>
      <c r="G42" s="357">
        <f t="shared" si="2"/>
        <v>3070</v>
      </c>
      <c r="H42" s="358">
        <f t="shared" si="3"/>
        <v>3220</v>
      </c>
      <c r="I42" s="346">
        <f t="shared" si="5"/>
        <v>1620</v>
      </c>
      <c r="J42" s="346">
        <f t="shared" si="1"/>
        <v>1700</v>
      </c>
      <c r="K42" s="346">
        <f>'Чарли в пленке Чарли'!O46</f>
        <v>1450</v>
      </c>
      <c r="L42" s="350">
        <f t="shared" si="4"/>
        <v>1520</v>
      </c>
      <c r="O42" s="349">
        <v>1620</v>
      </c>
      <c r="P42" s="349">
        <v>1620</v>
      </c>
      <c r="R42" s="258"/>
      <c r="T42" s="258"/>
    </row>
    <row r="43" spans="1:20" ht="22.5" x14ac:dyDescent="0.25">
      <c r="A43" s="369">
        <v>24</v>
      </c>
      <c r="B43" s="210" t="s">
        <v>282</v>
      </c>
      <c r="C43" s="68" t="s">
        <v>220</v>
      </c>
      <c r="D43" s="33" t="s">
        <v>17</v>
      </c>
      <c r="E43" s="74">
        <v>6</v>
      </c>
      <c r="F43" s="74">
        <v>0.01</v>
      </c>
      <c r="G43" s="357">
        <f t="shared" si="2"/>
        <v>3020</v>
      </c>
      <c r="H43" s="358">
        <f t="shared" si="3"/>
        <v>3170</v>
      </c>
      <c r="I43" s="346">
        <f t="shared" si="5"/>
        <v>1570</v>
      </c>
      <c r="J43" s="346">
        <f t="shared" si="1"/>
        <v>1650</v>
      </c>
      <c r="K43" s="346">
        <f>'Чарли в пленке Чарли'!O47</f>
        <v>1450</v>
      </c>
      <c r="L43" s="350">
        <f t="shared" si="4"/>
        <v>1520</v>
      </c>
      <c r="O43" s="349">
        <v>1570</v>
      </c>
      <c r="P43" s="349">
        <v>1570</v>
      </c>
      <c r="R43" s="258"/>
      <c r="T43" s="258"/>
    </row>
    <row r="44" spans="1:20" x14ac:dyDescent="0.25">
      <c r="A44" s="369">
        <v>25</v>
      </c>
      <c r="B44" s="202" t="s">
        <v>118</v>
      </c>
      <c r="C44" s="66" t="s">
        <v>217</v>
      </c>
      <c r="D44" s="48" t="s">
        <v>130</v>
      </c>
      <c r="E44" s="74"/>
      <c r="F44" s="74"/>
      <c r="G44" s="357">
        <f t="shared" si="2"/>
        <v>3800</v>
      </c>
      <c r="H44" s="358">
        <f t="shared" si="3"/>
        <v>3990</v>
      </c>
      <c r="I44" s="346">
        <f t="shared" si="5"/>
        <v>2010</v>
      </c>
      <c r="J44" s="346">
        <f t="shared" si="1"/>
        <v>2110</v>
      </c>
      <c r="K44" s="346">
        <f>'Чарли в пленке Чарли'!O48</f>
        <v>1790</v>
      </c>
      <c r="L44" s="350">
        <f t="shared" si="4"/>
        <v>1880</v>
      </c>
      <c r="O44" s="349">
        <v>2010</v>
      </c>
      <c r="P44" s="349">
        <v>2010</v>
      </c>
      <c r="R44" s="258"/>
      <c r="T44" s="258"/>
    </row>
    <row r="45" spans="1:20" ht="22.5" x14ac:dyDescent="0.25">
      <c r="A45" s="369">
        <v>26</v>
      </c>
      <c r="B45" s="359" t="s">
        <v>119</v>
      </c>
      <c r="C45" s="66" t="s">
        <v>217</v>
      </c>
      <c r="D45" s="48" t="s">
        <v>130</v>
      </c>
      <c r="E45" s="74"/>
      <c r="F45" s="74"/>
      <c r="G45" s="357">
        <f t="shared" si="2"/>
        <v>3800</v>
      </c>
      <c r="H45" s="358">
        <f t="shared" si="3"/>
        <v>3990</v>
      </c>
      <c r="I45" s="346">
        <f t="shared" si="5"/>
        <v>2010</v>
      </c>
      <c r="J45" s="346">
        <f t="shared" si="1"/>
        <v>2110</v>
      </c>
      <c r="K45" s="346">
        <f>'Чарли в пленке Чарли'!O49</f>
        <v>1790</v>
      </c>
      <c r="L45" s="350">
        <f t="shared" si="4"/>
        <v>1880</v>
      </c>
      <c r="M45" s="114"/>
      <c r="O45" s="349">
        <v>2010</v>
      </c>
      <c r="P45" s="349">
        <v>2010</v>
      </c>
      <c r="R45" s="258"/>
      <c r="T45" s="258"/>
    </row>
    <row r="46" spans="1:20" ht="19.5" x14ac:dyDescent="0.25">
      <c r="A46" s="369">
        <v>27</v>
      </c>
      <c r="B46" s="202" t="s">
        <v>153</v>
      </c>
      <c r="C46" s="68" t="s">
        <v>221</v>
      </c>
      <c r="D46" s="48" t="s">
        <v>169</v>
      </c>
      <c r="E46" s="74"/>
      <c r="F46" s="74"/>
      <c r="G46" s="357">
        <f t="shared" si="2"/>
        <v>4260</v>
      </c>
      <c r="H46" s="358">
        <f t="shared" si="3"/>
        <v>4470</v>
      </c>
      <c r="I46" s="346">
        <f t="shared" si="5"/>
        <v>1420</v>
      </c>
      <c r="J46" s="346">
        <f t="shared" si="1"/>
        <v>1490</v>
      </c>
      <c r="K46" s="346">
        <f>'Чарли в пленке Чарли'!O50</f>
        <v>2840</v>
      </c>
      <c r="L46" s="350">
        <f t="shared" si="4"/>
        <v>2980</v>
      </c>
      <c r="O46" s="349">
        <v>1420</v>
      </c>
      <c r="P46" s="349">
        <v>1420</v>
      </c>
      <c r="R46" s="258"/>
      <c r="T46" s="258"/>
    </row>
    <row r="47" spans="1:20" ht="19.5" x14ac:dyDescent="0.25">
      <c r="A47" s="369">
        <v>28</v>
      </c>
      <c r="B47" s="205" t="s">
        <v>281</v>
      </c>
      <c r="C47" s="68" t="s">
        <v>222</v>
      </c>
      <c r="D47" s="33" t="s">
        <v>22</v>
      </c>
      <c r="E47" s="74">
        <v>3</v>
      </c>
      <c r="F47" s="74">
        <v>0.01</v>
      </c>
      <c r="G47" s="357">
        <f t="shared" si="2"/>
        <v>2040</v>
      </c>
      <c r="H47" s="358">
        <f t="shared" si="3"/>
        <v>2140</v>
      </c>
      <c r="I47" s="346">
        <f t="shared" ref="I47:I76" si="6">ROUND(P47*(1+ОбщаяНаценка/100),-1)</f>
        <v>810</v>
      </c>
      <c r="J47" s="346">
        <f t="shared" si="1"/>
        <v>850</v>
      </c>
      <c r="K47" s="346">
        <f>'Чарли в пленке Чарли'!O51</f>
        <v>1230</v>
      </c>
      <c r="L47" s="350">
        <f t="shared" si="4"/>
        <v>1290</v>
      </c>
      <c r="O47" s="349">
        <v>810</v>
      </c>
      <c r="P47" s="349">
        <v>810</v>
      </c>
      <c r="R47" s="258"/>
      <c r="T47" s="258"/>
    </row>
    <row r="48" spans="1:20" ht="19.5" x14ac:dyDescent="0.25">
      <c r="A48" s="369">
        <v>29</v>
      </c>
      <c r="B48" s="209" t="s">
        <v>236</v>
      </c>
      <c r="C48" s="68" t="s">
        <v>222</v>
      </c>
      <c r="D48" s="33" t="s">
        <v>246</v>
      </c>
      <c r="E48" s="74"/>
      <c r="F48" s="74"/>
      <c r="G48" s="357">
        <f t="shared" si="2"/>
        <v>2360</v>
      </c>
      <c r="H48" s="358">
        <f t="shared" si="3"/>
        <v>2480</v>
      </c>
      <c r="I48" s="346">
        <f t="shared" si="6"/>
        <v>1060</v>
      </c>
      <c r="J48" s="346">
        <f t="shared" si="1"/>
        <v>1110</v>
      </c>
      <c r="K48" s="346">
        <f>'Чарли в пленке Чарли'!O52</f>
        <v>1300</v>
      </c>
      <c r="L48" s="350">
        <f t="shared" si="4"/>
        <v>1370</v>
      </c>
      <c r="O48" s="349">
        <v>1060</v>
      </c>
      <c r="P48" s="349">
        <v>1060</v>
      </c>
      <c r="R48" s="258"/>
      <c r="T48" s="258"/>
    </row>
    <row r="49" spans="1:20" ht="19.5" x14ac:dyDescent="0.25">
      <c r="A49" s="369">
        <v>30</v>
      </c>
      <c r="B49" s="205" t="s">
        <v>280</v>
      </c>
      <c r="C49" s="68" t="s">
        <v>221</v>
      </c>
      <c r="D49" s="33" t="s">
        <v>19</v>
      </c>
      <c r="E49" s="74">
        <v>4</v>
      </c>
      <c r="F49" s="74">
        <v>0.01</v>
      </c>
      <c r="G49" s="357">
        <f t="shared" si="2"/>
        <v>3380</v>
      </c>
      <c r="H49" s="358">
        <f t="shared" si="3"/>
        <v>3550</v>
      </c>
      <c r="I49" s="346">
        <f t="shared" si="6"/>
        <v>1100</v>
      </c>
      <c r="J49" s="346">
        <f t="shared" si="1"/>
        <v>1160</v>
      </c>
      <c r="K49" s="346">
        <f>'Чарли в пленке Чарли'!O53</f>
        <v>2280</v>
      </c>
      <c r="L49" s="350">
        <f t="shared" si="4"/>
        <v>2390</v>
      </c>
      <c r="O49" s="349">
        <v>1100</v>
      </c>
      <c r="P49" s="349">
        <v>1100</v>
      </c>
      <c r="R49" s="258"/>
      <c r="T49" s="258"/>
    </row>
    <row r="50" spans="1:20" x14ac:dyDescent="0.25">
      <c r="A50" s="369">
        <v>31</v>
      </c>
      <c r="B50" s="286" t="s">
        <v>193</v>
      </c>
      <c r="C50" s="143" t="s">
        <v>107</v>
      </c>
      <c r="D50" s="361" t="s">
        <v>108</v>
      </c>
      <c r="E50" s="171"/>
      <c r="F50" s="171"/>
      <c r="G50" s="357">
        <f t="shared" si="2"/>
        <v>3280</v>
      </c>
      <c r="H50" s="358">
        <f t="shared" si="3"/>
        <v>3450</v>
      </c>
      <c r="I50" s="346">
        <f t="shared" si="6"/>
        <v>1720</v>
      </c>
      <c r="J50" s="346">
        <f t="shared" si="1"/>
        <v>1810</v>
      </c>
      <c r="K50" s="346">
        <f>'Чарли в пленке Чарли'!O54</f>
        <v>1560</v>
      </c>
      <c r="L50" s="350">
        <f t="shared" si="4"/>
        <v>1640</v>
      </c>
      <c r="O50" s="349">
        <v>1720</v>
      </c>
      <c r="P50" s="349">
        <v>1720</v>
      </c>
      <c r="R50" s="258"/>
      <c r="T50" s="258"/>
    </row>
    <row r="51" spans="1:20" x14ac:dyDescent="0.25">
      <c r="A51" s="369">
        <v>32</v>
      </c>
      <c r="B51" s="286" t="s">
        <v>336</v>
      </c>
      <c r="C51" s="143" t="s">
        <v>107</v>
      </c>
      <c r="D51" s="361" t="s">
        <v>337</v>
      </c>
      <c r="E51" s="171"/>
      <c r="F51" s="171"/>
      <c r="G51" s="357">
        <f t="shared" si="2"/>
        <v>3820</v>
      </c>
      <c r="H51" s="358">
        <f t="shared" si="3"/>
        <v>4010</v>
      </c>
      <c r="I51" s="346">
        <f t="shared" si="6"/>
        <v>2030</v>
      </c>
      <c r="J51" s="346">
        <f t="shared" si="1"/>
        <v>2130</v>
      </c>
      <c r="K51" s="346">
        <f>'Чарли в пленке Чарли'!O55</f>
        <v>1790</v>
      </c>
      <c r="L51" s="350">
        <f t="shared" si="4"/>
        <v>1880</v>
      </c>
      <c r="O51" s="349">
        <v>2030</v>
      </c>
      <c r="P51" s="349">
        <v>2030</v>
      </c>
      <c r="R51" s="258"/>
      <c r="T51" s="258"/>
    </row>
    <row r="52" spans="1:20" ht="19.5" x14ac:dyDescent="0.25">
      <c r="A52" s="369">
        <v>33</v>
      </c>
      <c r="B52" s="202" t="s">
        <v>267</v>
      </c>
      <c r="C52" s="68" t="s">
        <v>221</v>
      </c>
      <c r="D52" s="33" t="s">
        <v>277</v>
      </c>
      <c r="E52" s="74"/>
      <c r="F52" s="74"/>
      <c r="G52" s="357">
        <f t="shared" si="2"/>
        <v>2760</v>
      </c>
      <c r="H52" s="358">
        <f t="shared" si="3"/>
        <v>2890</v>
      </c>
      <c r="I52" s="346">
        <f t="shared" si="6"/>
        <v>1080</v>
      </c>
      <c r="J52" s="346">
        <f t="shared" ref="J52:J92" si="7">ROUND(I52*1.05,-1)</f>
        <v>1130</v>
      </c>
      <c r="K52" s="346">
        <f>'Чарли в пленке Чарли'!O56</f>
        <v>1680</v>
      </c>
      <c r="L52" s="350">
        <f t="shared" si="4"/>
        <v>1760</v>
      </c>
      <c r="O52" s="349">
        <v>1080</v>
      </c>
      <c r="P52" s="349">
        <v>1080</v>
      </c>
      <c r="R52" s="258"/>
      <c r="T52" s="258"/>
    </row>
    <row r="53" spans="1:20" ht="19.5" x14ac:dyDescent="0.25">
      <c r="A53" s="369">
        <v>34</v>
      </c>
      <c r="B53" s="202" t="s">
        <v>268</v>
      </c>
      <c r="C53" s="68" t="s">
        <v>221</v>
      </c>
      <c r="D53" s="33" t="s">
        <v>278</v>
      </c>
      <c r="E53" s="74"/>
      <c r="F53" s="74"/>
      <c r="G53" s="357">
        <f t="shared" si="2"/>
        <v>3470</v>
      </c>
      <c r="H53" s="358">
        <f t="shared" si="3"/>
        <v>3650</v>
      </c>
      <c r="I53" s="346">
        <f t="shared" si="6"/>
        <v>1340</v>
      </c>
      <c r="J53" s="346">
        <f t="shared" si="7"/>
        <v>1410</v>
      </c>
      <c r="K53" s="346">
        <f>'Чарли в пленке Чарли'!O57</f>
        <v>2130</v>
      </c>
      <c r="L53" s="350">
        <f t="shared" si="4"/>
        <v>2240</v>
      </c>
      <c r="O53" s="349">
        <v>1340</v>
      </c>
      <c r="P53" s="349">
        <v>1340</v>
      </c>
      <c r="R53" s="258"/>
      <c r="T53" s="258"/>
    </row>
    <row r="54" spans="1:20" x14ac:dyDescent="0.25">
      <c r="A54" s="369">
        <v>35</v>
      </c>
      <c r="B54" s="205" t="s">
        <v>279</v>
      </c>
      <c r="C54" s="68" t="s">
        <v>219</v>
      </c>
      <c r="D54" s="33" t="s">
        <v>18</v>
      </c>
      <c r="E54" s="74">
        <v>8</v>
      </c>
      <c r="F54" s="74">
        <v>0.02</v>
      </c>
      <c r="G54" s="357">
        <f t="shared" si="2"/>
        <v>3750</v>
      </c>
      <c r="H54" s="358">
        <f t="shared" si="3"/>
        <v>3930</v>
      </c>
      <c r="I54" s="346">
        <f t="shared" si="6"/>
        <v>2090</v>
      </c>
      <c r="J54" s="346">
        <f t="shared" si="7"/>
        <v>2190</v>
      </c>
      <c r="K54" s="346">
        <f>'Чарли в пленке Чарли'!O58</f>
        <v>1660</v>
      </c>
      <c r="L54" s="350">
        <f t="shared" si="4"/>
        <v>1740</v>
      </c>
      <c r="O54" s="349">
        <v>2090</v>
      </c>
      <c r="P54" s="349">
        <v>2090</v>
      </c>
      <c r="R54" s="258"/>
      <c r="T54" s="258"/>
    </row>
    <row r="55" spans="1:20" x14ac:dyDescent="0.25">
      <c r="A55" s="369">
        <v>36</v>
      </c>
      <c r="B55" s="202" t="s">
        <v>120</v>
      </c>
      <c r="C55" s="66" t="s">
        <v>217</v>
      </c>
      <c r="D55" s="48" t="s">
        <v>131</v>
      </c>
      <c r="E55" s="74"/>
      <c r="F55" s="74"/>
      <c r="G55" s="357">
        <f t="shared" si="2"/>
        <v>4690</v>
      </c>
      <c r="H55" s="358">
        <f t="shared" si="3"/>
        <v>4920</v>
      </c>
      <c r="I55" s="346">
        <f t="shared" si="6"/>
        <v>2610</v>
      </c>
      <c r="J55" s="346">
        <f t="shared" si="7"/>
        <v>2740</v>
      </c>
      <c r="K55" s="346">
        <f>'Чарли в пленке Чарли'!O59</f>
        <v>2080</v>
      </c>
      <c r="L55" s="350">
        <f t="shared" si="4"/>
        <v>2180</v>
      </c>
      <c r="O55" s="349">
        <v>2610</v>
      </c>
      <c r="P55" s="349">
        <v>2610</v>
      </c>
      <c r="R55" s="258"/>
      <c r="T55" s="258"/>
    </row>
    <row r="56" spans="1:20" ht="19.5" x14ac:dyDescent="0.25">
      <c r="A56" s="369">
        <v>37</v>
      </c>
      <c r="B56" s="205" t="s">
        <v>47</v>
      </c>
      <c r="C56" s="70" t="s">
        <v>48</v>
      </c>
      <c r="D56" s="33" t="s">
        <v>49</v>
      </c>
      <c r="E56" s="74">
        <v>5</v>
      </c>
      <c r="F56" s="74">
        <v>0.01</v>
      </c>
      <c r="G56" s="357">
        <f t="shared" si="2"/>
        <v>2910</v>
      </c>
      <c r="H56" s="358">
        <f t="shared" si="3"/>
        <v>3050</v>
      </c>
      <c r="I56" s="346">
        <f t="shared" si="6"/>
        <v>1250</v>
      </c>
      <c r="J56" s="346">
        <f t="shared" si="7"/>
        <v>1310</v>
      </c>
      <c r="K56" s="346">
        <f>'Чарли в пленке Чарли'!O60</f>
        <v>1660</v>
      </c>
      <c r="L56" s="350">
        <f t="shared" si="4"/>
        <v>1740</v>
      </c>
      <c r="O56" s="349">
        <v>1250</v>
      </c>
      <c r="P56" s="349">
        <v>1250</v>
      </c>
      <c r="R56" s="258"/>
      <c r="T56" s="258"/>
    </row>
    <row r="57" spans="1:20" x14ac:dyDescent="0.25">
      <c r="A57" s="369">
        <v>38</v>
      </c>
      <c r="B57" s="205" t="s">
        <v>44</v>
      </c>
      <c r="C57" s="70" t="s">
        <v>45</v>
      </c>
      <c r="D57" s="33" t="s">
        <v>38</v>
      </c>
      <c r="E57" s="74">
        <v>6</v>
      </c>
      <c r="F57" s="74">
        <v>0.01</v>
      </c>
      <c r="G57" s="357">
        <f t="shared" si="2"/>
        <v>3050</v>
      </c>
      <c r="H57" s="358">
        <f t="shared" si="3"/>
        <v>3200</v>
      </c>
      <c r="I57" s="346">
        <f t="shared" si="6"/>
        <v>1620</v>
      </c>
      <c r="J57" s="346">
        <f t="shared" si="7"/>
        <v>1700</v>
      </c>
      <c r="K57" s="346">
        <f>'Чарли в пленке Чарли'!O61</f>
        <v>1430</v>
      </c>
      <c r="L57" s="350">
        <f t="shared" si="4"/>
        <v>1500</v>
      </c>
      <c r="O57" s="349">
        <v>1620</v>
      </c>
      <c r="P57" s="349">
        <v>1620</v>
      </c>
      <c r="R57" s="258"/>
      <c r="T57" s="258"/>
    </row>
    <row r="58" spans="1:20" ht="22.5" x14ac:dyDescent="0.25">
      <c r="A58" s="369">
        <v>39</v>
      </c>
      <c r="B58" s="210" t="s">
        <v>96</v>
      </c>
      <c r="C58" s="70" t="s">
        <v>97</v>
      </c>
      <c r="D58" s="33" t="s">
        <v>38</v>
      </c>
      <c r="E58" s="74">
        <v>6</v>
      </c>
      <c r="F58" s="74">
        <v>0.01</v>
      </c>
      <c r="G58" s="357">
        <f t="shared" si="2"/>
        <v>3000</v>
      </c>
      <c r="H58" s="358">
        <f t="shared" si="3"/>
        <v>3150</v>
      </c>
      <c r="I58" s="346">
        <f t="shared" si="6"/>
        <v>1570</v>
      </c>
      <c r="J58" s="346">
        <f t="shared" si="7"/>
        <v>1650</v>
      </c>
      <c r="K58" s="346">
        <f>'Чарли в пленке Чарли'!O62</f>
        <v>1430</v>
      </c>
      <c r="L58" s="350">
        <f t="shared" si="4"/>
        <v>1500</v>
      </c>
      <c r="O58" s="349">
        <v>1570</v>
      </c>
      <c r="P58" s="349">
        <v>1570</v>
      </c>
      <c r="R58" s="258"/>
      <c r="T58" s="258"/>
    </row>
    <row r="59" spans="1:20" x14ac:dyDescent="0.25">
      <c r="A59" s="369">
        <v>40</v>
      </c>
      <c r="B59" s="210" t="s">
        <v>269</v>
      </c>
      <c r="C59" s="70" t="s">
        <v>45</v>
      </c>
      <c r="D59" s="33" t="s">
        <v>270</v>
      </c>
      <c r="E59" s="74"/>
      <c r="F59" s="74"/>
      <c r="G59" s="357">
        <f t="shared" si="2"/>
        <v>3330</v>
      </c>
      <c r="H59" s="358">
        <f t="shared" si="3"/>
        <v>3500</v>
      </c>
      <c r="I59" s="346">
        <f t="shared" si="6"/>
        <v>1720</v>
      </c>
      <c r="J59" s="346">
        <f t="shared" si="7"/>
        <v>1810</v>
      </c>
      <c r="K59" s="346">
        <f>'Чарли в пленке Чарли'!O63</f>
        <v>1610</v>
      </c>
      <c r="L59" s="350">
        <f t="shared" si="4"/>
        <v>1690</v>
      </c>
      <c r="O59" s="349">
        <v>1720</v>
      </c>
      <c r="P59" s="349">
        <v>1720</v>
      </c>
      <c r="R59" s="258"/>
      <c r="T59" s="258"/>
    </row>
    <row r="60" spans="1:20" x14ac:dyDescent="0.25">
      <c r="A60" s="369">
        <v>41</v>
      </c>
      <c r="B60" s="205" t="s">
        <v>46</v>
      </c>
      <c r="C60" s="70" t="s">
        <v>45</v>
      </c>
      <c r="D60" s="33" t="s">
        <v>42</v>
      </c>
      <c r="E60" s="74">
        <v>8</v>
      </c>
      <c r="F60" s="74">
        <v>0.02</v>
      </c>
      <c r="G60" s="357">
        <f t="shared" si="2"/>
        <v>3680</v>
      </c>
      <c r="H60" s="358">
        <f t="shared" si="3"/>
        <v>3860</v>
      </c>
      <c r="I60" s="346">
        <f t="shared" si="6"/>
        <v>2090</v>
      </c>
      <c r="J60" s="346">
        <f t="shared" si="7"/>
        <v>2190</v>
      </c>
      <c r="K60" s="346">
        <f>'Чарли в пленке Чарли'!O64</f>
        <v>1590</v>
      </c>
      <c r="L60" s="350">
        <f t="shared" si="4"/>
        <v>1670</v>
      </c>
      <c r="O60" s="349">
        <v>2090</v>
      </c>
      <c r="P60" s="349">
        <v>2090</v>
      </c>
      <c r="R60" s="258"/>
      <c r="T60" s="258"/>
    </row>
    <row r="61" spans="1:20" x14ac:dyDescent="0.25">
      <c r="A61" s="369">
        <v>42</v>
      </c>
      <c r="B61" s="205" t="s">
        <v>23</v>
      </c>
      <c r="C61" s="70" t="s">
        <v>24</v>
      </c>
      <c r="D61" s="33" t="s">
        <v>25</v>
      </c>
      <c r="E61" s="74">
        <v>2</v>
      </c>
      <c r="F61" s="74">
        <v>0.01</v>
      </c>
      <c r="G61" s="357">
        <f t="shared" si="2"/>
        <v>1690</v>
      </c>
      <c r="H61" s="358">
        <f t="shared" si="3"/>
        <v>1780</v>
      </c>
      <c r="I61" s="346">
        <f t="shared" si="6"/>
        <v>570</v>
      </c>
      <c r="J61" s="346">
        <f t="shared" si="7"/>
        <v>600</v>
      </c>
      <c r="K61" s="346">
        <f>'Чарли в пленке Чарли'!O65</f>
        <v>1120</v>
      </c>
      <c r="L61" s="350">
        <f t="shared" si="4"/>
        <v>1180</v>
      </c>
      <c r="O61" s="349">
        <v>570</v>
      </c>
      <c r="P61" s="349">
        <v>570</v>
      </c>
      <c r="R61" s="258"/>
      <c r="T61" s="258"/>
    </row>
    <row r="62" spans="1:20" ht="19.5" x14ac:dyDescent="0.25">
      <c r="A62" s="369">
        <v>43</v>
      </c>
      <c r="B62" s="205" t="s">
        <v>259</v>
      </c>
      <c r="C62" s="70" t="s">
        <v>114</v>
      </c>
      <c r="D62" s="33" t="s">
        <v>100</v>
      </c>
      <c r="E62" s="74">
        <v>2</v>
      </c>
      <c r="F62" s="74">
        <v>0.01</v>
      </c>
      <c r="G62" s="357">
        <f t="shared" si="2"/>
        <v>1650</v>
      </c>
      <c r="H62" s="358">
        <f t="shared" si="3"/>
        <v>1730</v>
      </c>
      <c r="I62" s="346">
        <f t="shared" si="6"/>
        <v>570</v>
      </c>
      <c r="J62" s="346">
        <f t="shared" si="7"/>
        <v>600</v>
      </c>
      <c r="K62" s="346">
        <f>'Чарли в пленке Чарли'!O66</f>
        <v>1080</v>
      </c>
      <c r="L62" s="350">
        <f t="shared" si="4"/>
        <v>1130</v>
      </c>
      <c r="O62" s="349">
        <v>570</v>
      </c>
      <c r="P62" s="349">
        <v>570</v>
      </c>
      <c r="R62" s="258"/>
      <c r="T62" s="258"/>
    </row>
    <row r="63" spans="1:20" x14ac:dyDescent="0.25">
      <c r="A63" s="369">
        <v>44</v>
      </c>
      <c r="B63" s="205" t="s">
        <v>26</v>
      </c>
      <c r="C63" s="70" t="s">
        <v>24</v>
      </c>
      <c r="D63" s="33" t="s">
        <v>27</v>
      </c>
      <c r="E63" s="74">
        <v>3</v>
      </c>
      <c r="F63" s="74">
        <v>0.01</v>
      </c>
      <c r="G63" s="357">
        <f t="shared" si="2"/>
        <v>2140</v>
      </c>
      <c r="H63" s="358">
        <f t="shared" si="3"/>
        <v>2240</v>
      </c>
      <c r="I63" s="346">
        <f t="shared" si="6"/>
        <v>860</v>
      </c>
      <c r="J63" s="346">
        <f t="shared" si="7"/>
        <v>900</v>
      </c>
      <c r="K63" s="346">
        <f>'Чарли в пленке Чарли'!O67</f>
        <v>1280</v>
      </c>
      <c r="L63" s="350">
        <f t="shared" si="4"/>
        <v>1340</v>
      </c>
      <c r="O63" s="349">
        <v>860</v>
      </c>
      <c r="P63" s="349">
        <v>860</v>
      </c>
      <c r="R63" s="258"/>
      <c r="T63" s="258"/>
    </row>
    <row r="64" spans="1:20" ht="19.5" x14ac:dyDescent="0.25">
      <c r="A64" s="369">
        <v>45</v>
      </c>
      <c r="B64" s="205" t="s">
        <v>52</v>
      </c>
      <c r="C64" s="70" t="s">
        <v>53</v>
      </c>
      <c r="D64" s="33" t="s">
        <v>54</v>
      </c>
      <c r="E64" s="74">
        <v>4</v>
      </c>
      <c r="F64" s="74">
        <v>0.01</v>
      </c>
      <c r="G64" s="357">
        <f t="shared" si="2"/>
        <v>2560</v>
      </c>
      <c r="H64" s="358">
        <f t="shared" si="3"/>
        <v>2690</v>
      </c>
      <c r="I64" s="346">
        <f t="shared" si="6"/>
        <v>1100</v>
      </c>
      <c r="J64" s="346">
        <f t="shared" si="7"/>
        <v>1160</v>
      </c>
      <c r="K64" s="346">
        <f>'Чарли в пленке Чарли'!O68</f>
        <v>1460</v>
      </c>
      <c r="L64" s="350">
        <f t="shared" si="4"/>
        <v>1530</v>
      </c>
      <c r="O64" s="349">
        <v>1100</v>
      </c>
      <c r="P64" s="349">
        <v>1100</v>
      </c>
      <c r="R64" s="258"/>
      <c r="T64" s="258"/>
    </row>
    <row r="65" spans="1:22" x14ac:dyDescent="0.25">
      <c r="A65" s="369">
        <v>46</v>
      </c>
      <c r="B65" s="205" t="s">
        <v>271</v>
      </c>
      <c r="C65" s="70" t="s">
        <v>24</v>
      </c>
      <c r="D65" s="33" t="s">
        <v>272</v>
      </c>
      <c r="E65" s="74"/>
      <c r="F65" s="74"/>
      <c r="G65" s="357">
        <f t="shared" si="2"/>
        <v>2280</v>
      </c>
      <c r="H65" s="358">
        <f t="shared" si="3"/>
        <v>2400</v>
      </c>
      <c r="I65" s="346">
        <f t="shared" si="6"/>
        <v>910</v>
      </c>
      <c r="J65" s="346">
        <f t="shared" si="7"/>
        <v>960</v>
      </c>
      <c r="K65" s="346">
        <f>'Чарли в пленке Чарли'!O69</f>
        <v>1370</v>
      </c>
      <c r="L65" s="350">
        <f t="shared" si="4"/>
        <v>1440</v>
      </c>
      <c r="O65" s="349">
        <v>910</v>
      </c>
      <c r="P65" s="349">
        <v>910</v>
      </c>
      <c r="R65" s="258"/>
      <c r="T65" s="258"/>
    </row>
    <row r="66" spans="1:22" x14ac:dyDescent="0.25">
      <c r="A66" s="369">
        <v>47</v>
      </c>
      <c r="B66" s="205" t="s">
        <v>28</v>
      </c>
      <c r="C66" s="70" t="s">
        <v>24</v>
      </c>
      <c r="D66" s="33" t="s">
        <v>29</v>
      </c>
      <c r="E66" s="74">
        <v>4</v>
      </c>
      <c r="F66" s="74">
        <v>0.01</v>
      </c>
      <c r="G66" s="357">
        <f t="shared" si="2"/>
        <v>2510</v>
      </c>
      <c r="H66" s="358">
        <f t="shared" si="3"/>
        <v>2640</v>
      </c>
      <c r="I66" s="346">
        <f t="shared" si="6"/>
        <v>1100</v>
      </c>
      <c r="J66" s="346">
        <f t="shared" si="7"/>
        <v>1160</v>
      </c>
      <c r="K66" s="346">
        <f>'Чарли в пленке Чарли'!O70</f>
        <v>1410</v>
      </c>
      <c r="L66" s="350">
        <f t="shared" si="4"/>
        <v>1480</v>
      </c>
      <c r="O66" s="349">
        <v>1100</v>
      </c>
      <c r="P66" s="349">
        <v>1100</v>
      </c>
      <c r="R66" s="258"/>
      <c r="T66" s="258"/>
    </row>
    <row r="67" spans="1:22" ht="19.5" x14ac:dyDescent="0.25">
      <c r="A67" s="369">
        <v>48</v>
      </c>
      <c r="B67" s="205" t="s">
        <v>86</v>
      </c>
      <c r="C67" s="70" t="s">
        <v>87</v>
      </c>
      <c r="D67" s="91" t="s">
        <v>29</v>
      </c>
      <c r="E67" s="74">
        <v>4</v>
      </c>
      <c r="F67" s="74">
        <v>0.01</v>
      </c>
      <c r="G67" s="357">
        <f t="shared" si="2"/>
        <v>3460</v>
      </c>
      <c r="H67" s="358">
        <f t="shared" si="3"/>
        <v>3630</v>
      </c>
      <c r="I67" s="346">
        <f t="shared" si="6"/>
        <v>1090</v>
      </c>
      <c r="J67" s="346">
        <f t="shared" si="7"/>
        <v>1140</v>
      </c>
      <c r="K67" s="346">
        <f>'Чарли в пленке Чарли'!O71</f>
        <v>2370</v>
      </c>
      <c r="L67" s="350">
        <f t="shared" si="4"/>
        <v>2490</v>
      </c>
      <c r="O67" s="349">
        <v>1090</v>
      </c>
      <c r="P67" s="349">
        <v>1090</v>
      </c>
      <c r="R67" s="258"/>
      <c r="T67" s="258"/>
    </row>
    <row r="68" spans="1:22" s="380" customFormat="1" ht="19.5" x14ac:dyDescent="0.25">
      <c r="A68" s="372">
        <v>49</v>
      </c>
      <c r="B68" s="373" t="s">
        <v>368</v>
      </c>
      <c r="C68" s="374" t="s">
        <v>87</v>
      </c>
      <c r="D68" s="375" t="s">
        <v>29</v>
      </c>
      <c r="E68" s="376">
        <v>4</v>
      </c>
      <c r="F68" s="376">
        <v>0.01</v>
      </c>
      <c r="G68" s="357">
        <f t="shared" si="2"/>
        <v>8650</v>
      </c>
      <c r="H68" s="377">
        <f t="shared" si="3"/>
        <v>9080</v>
      </c>
      <c r="I68" s="378">
        <f t="shared" ref="I68" si="8">ROUND(P68*(1+ОбщаяНаценка/100),-1)</f>
        <v>1090</v>
      </c>
      <c r="J68" s="378">
        <f t="shared" si="7"/>
        <v>1140</v>
      </c>
      <c r="K68" s="378">
        <f>'Чарли в пленке Чарли'!O72</f>
        <v>7560</v>
      </c>
      <c r="L68" s="350">
        <f t="shared" si="4"/>
        <v>7940</v>
      </c>
      <c r="M68" s="379" t="s">
        <v>379</v>
      </c>
      <c r="O68" s="380">
        <v>1090</v>
      </c>
      <c r="P68" s="380">
        <v>1090</v>
      </c>
      <c r="R68" s="381"/>
      <c r="S68" s="382"/>
      <c r="T68" s="381"/>
      <c r="U68" s="382"/>
      <c r="V68" s="382"/>
    </row>
    <row r="69" spans="1:22" s="380" customFormat="1" ht="19.5" x14ac:dyDescent="0.25">
      <c r="A69" s="372">
        <v>50</v>
      </c>
      <c r="B69" s="373" t="s">
        <v>30</v>
      </c>
      <c r="C69" s="374" t="s">
        <v>31</v>
      </c>
      <c r="D69" s="383" t="s">
        <v>29</v>
      </c>
      <c r="E69" s="376">
        <v>4</v>
      </c>
      <c r="F69" s="376">
        <v>0.01</v>
      </c>
      <c r="G69" s="357">
        <f t="shared" si="2"/>
        <v>3800</v>
      </c>
      <c r="H69" s="377">
        <f t="shared" si="3"/>
        <v>3990</v>
      </c>
      <c r="I69" s="378">
        <f t="shared" si="6"/>
        <v>1190</v>
      </c>
      <c r="J69" s="378">
        <f t="shared" si="7"/>
        <v>1250</v>
      </c>
      <c r="K69" s="378">
        <f>'Чарли в пленке Чарли'!O73</f>
        <v>2610</v>
      </c>
      <c r="L69" s="350">
        <f t="shared" si="4"/>
        <v>2740</v>
      </c>
      <c r="O69" s="380">
        <v>1190</v>
      </c>
      <c r="P69" s="380">
        <v>1190</v>
      </c>
      <c r="R69" s="381"/>
      <c r="S69" s="382"/>
      <c r="T69" s="381"/>
      <c r="U69" s="382"/>
      <c r="V69" s="382"/>
    </row>
    <row r="70" spans="1:22" s="380" customFormat="1" ht="19.5" x14ac:dyDescent="0.25">
      <c r="A70" s="372">
        <v>51</v>
      </c>
      <c r="B70" s="373" t="s">
        <v>369</v>
      </c>
      <c r="C70" s="374" t="s">
        <v>31</v>
      </c>
      <c r="D70" s="383" t="s">
        <v>29</v>
      </c>
      <c r="E70" s="376">
        <v>4</v>
      </c>
      <c r="F70" s="376">
        <v>0.01</v>
      </c>
      <c r="G70" s="357">
        <f t="shared" si="2"/>
        <v>10480</v>
      </c>
      <c r="H70" s="377">
        <f t="shared" si="3"/>
        <v>11000</v>
      </c>
      <c r="I70" s="378">
        <f t="shared" ref="I70" si="9">ROUND(P70*(1+ОбщаяНаценка/100),-1)</f>
        <v>1190</v>
      </c>
      <c r="J70" s="378">
        <f t="shared" si="7"/>
        <v>1250</v>
      </c>
      <c r="K70" s="378">
        <f>'Чарли в пленке Чарли'!O74</f>
        <v>9290</v>
      </c>
      <c r="L70" s="350">
        <f t="shared" si="4"/>
        <v>9750</v>
      </c>
      <c r="M70" s="379" t="s">
        <v>379</v>
      </c>
      <c r="O70" s="380">
        <v>1190</v>
      </c>
      <c r="P70" s="380">
        <v>1190</v>
      </c>
      <c r="R70" s="381"/>
      <c r="S70" s="382"/>
      <c r="T70" s="381"/>
      <c r="U70" s="382"/>
      <c r="V70" s="382"/>
    </row>
    <row r="71" spans="1:22" s="380" customFormat="1" ht="19.5" x14ac:dyDescent="0.25">
      <c r="A71" s="372">
        <v>52</v>
      </c>
      <c r="B71" s="373" t="s">
        <v>32</v>
      </c>
      <c r="C71" s="374" t="s">
        <v>33</v>
      </c>
      <c r="D71" s="375" t="s">
        <v>29</v>
      </c>
      <c r="E71" s="376">
        <v>4</v>
      </c>
      <c r="F71" s="376">
        <v>0.01</v>
      </c>
      <c r="G71" s="357">
        <f t="shared" si="2"/>
        <v>2960</v>
      </c>
      <c r="H71" s="377">
        <f t="shared" si="3"/>
        <v>3110</v>
      </c>
      <c r="I71" s="378">
        <f t="shared" si="6"/>
        <v>1140</v>
      </c>
      <c r="J71" s="378">
        <f t="shared" si="7"/>
        <v>1200</v>
      </c>
      <c r="K71" s="378">
        <f>'Чарли в пленке Чарли'!O75</f>
        <v>1820</v>
      </c>
      <c r="L71" s="350">
        <f t="shared" si="4"/>
        <v>1910</v>
      </c>
      <c r="O71" s="380">
        <v>1140</v>
      </c>
      <c r="P71" s="380">
        <v>1140</v>
      </c>
      <c r="R71" s="381"/>
      <c r="S71" s="382"/>
      <c r="T71" s="381"/>
      <c r="U71" s="382"/>
      <c r="V71" s="382"/>
    </row>
    <row r="72" spans="1:22" s="380" customFormat="1" ht="19.5" x14ac:dyDescent="0.25">
      <c r="A72" s="372">
        <v>53</v>
      </c>
      <c r="B72" s="373" t="s">
        <v>370</v>
      </c>
      <c r="C72" s="374" t="s">
        <v>33</v>
      </c>
      <c r="D72" s="375" t="s">
        <v>29</v>
      </c>
      <c r="E72" s="376">
        <v>4</v>
      </c>
      <c r="F72" s="376">
        <v>0.01</v>
      </c>
      <c r="G72" s="357">
        <f t="shared" si="2"/>
        <v>4990</v>
      </c>
      <c r="H72" s="377">
        <f t="shared" si="3"/>
        <v>5240</v>
      </c>
      <c r="I72" s="378">
        <f t="shared" ref="I72" si="10">ROUND(P72*(1+ОбщаяНаценка/100),-1)</f>
        <v>1140</v>
      </c>
      <c r="J72" s="378">
        <f t="shared" si="7"/>
        <v>1200</v>
      </c>
      <c r="K72" s="378">
        <f>'Чарли в пленке Чарли'!O76</f>
        <v>3850</v>
      </c>
      <c r="L72" s="350">
        <f t="shared" si="4"/>
        <v>4040</v>
      </c>
      <c r="M72" s="379" t="s">
        <v>380</v>
      </c>
      <c r="O72" s="380">
        <v>1140</v>
      </c>
      <c r="P72" s="380">
        <v>1140</v>
      </c>
      <c r="R72" s="381"/>
      <c r="S72" s="382"/>
      <c r="T72" s="381"/>
      <c r="U72" s="382"/>
      <c r="V72" s="382"/>
    </row>
    <row r="73" spans="1:22" s="380" customFormat="1" x14ac:dyDescent="0.25">
      <c r="A73" s="372">
        <v>54</v>
      </c>
      <c r="B73" s="373" t="s">
        <v>229</v>
      </c>
      <c r="C73" s="374"/>
      <c r="D73" s="375"/>
      <c r="E73" s="376"/>
      <c r="F73" s="376"/>
      <c r="G73" s="357">
        <f t="shared" si="2"/>
        <v>2730</v>
      </c>
      <c r="H73" s="377">
        <f t="shared" si="3"/>
        <v>2870</v>
      </c>
      <c r="I73" s="378">
        <f t="shared" si="6"/>
        <v>1220</v>
      </c>
      <c r="J73" s="378">
        <f t="shared" si="7"/>
        <v>1280</v>
      </c>
      <c r="K73" s="378">
        <f>'Чарли в пленке Чарли'!O77</f>
        <v>1510</v>
      </c>
      <c r="L73" s="350">
        <f t="shared" si="4"/>
        <v>1590</v>
      </c>
      <c r="O73" s="380">
        <v>1220</v>
      </c>
      <c r="P73" s="380">
        <v>1220</v>
      </c>
      <c r="R73" s="381"/>
      <c r="S73" s="382"/>
      <c r="T73" s="381"/>
      <c r="U73" s="382"/>
      <c r="V73" s="382"/>
    </row>
    <row r="74" spans="1:22" s="380" customFormat="1" ht="19.5" x14ac:dyDescent="0.25">
      <c r="A74" s="372">
        <v>55</v>
      </c>
      <c r="B74" s="373" t="s">
        <v>273</v>
      </c>
      <c r="C74" s="374" t="s">
        <v>51</v>
      </c>
      <c r="D74" s="383" t="s">
        <v>230</v>
      </c>
      <c r="E74" s="376"/>
      <c r="F74" s="376"/>
      <c r="G74" s="357">
        <f t="shared" si="2"/>
        <v>1920</v>
      </c>
      <c r="H74" s="377">
        <f t="shared" si="3"/>
        <v>2010</v>
      </c>
      <c r="I74" s="378">
        <f t="shared" si="6"/>
        <v>270</v>
      </c>
      <c r="J74" s="378">
        <f t="shared" si="7"/>
        <v>280</v>
      </c>
      <c r="K74" s="378">
        <f>'Чарли в пленке Чарли'!O78</f>
        <v>1650</v>
      </c>
      <c r="L74" s="350">
        <f t="shared" si="4"/>
        <v>1730</v>
      </c>
      <c r="O74" s="380">
        <v>270</v>
      </c>
      <c r="P74" s="380">
        <v>270</v>
      </c>
      <c r="R74" s="381"/>
      <c r="S74" s="382"/>
      <c r="T74" s="381"/>
      <c r="U74" s="382"/>
      <c r="V74" s="382"/>
    </row>
    <row r="75" spans="1:22" s="380" customFormat="1" x14ac:dyDescent="0.25">
      <c r="A75" s="372">
        <v>56</v>
      </c>
      <c r="B75" s="373" t="s">
        <v>34</v>
      </c>
      <c r="C75" s="374" t="s">
        <v>24</v>
      </c>
      <c r="D75" s="375" t="s">
        <v>35</v>
      </c>
      <c r="E75" s="376">
        <v>5</v>
      </c>
      <c r="F75" s="376">
        <v>0.01</v>
      </c>
      <c r="G75" s="357">
        <f t="shared" si="2"/>
        <v>2810</v>
      </c>
      <c r="H75" s="377">
        <f t="shared" si="3"/>
        <v>2950</v>
      </c>
      <c r="I75" s="378">
        <f t="shared" si="6"/>
        <v>1330</v>
      </c>
      <c r="J75" s="378">
        <f t="shared" si="7"/>
        <v>1400</v>
      </c>
      <c r="K75" s="378">
        <f>'Чарли в пленке Чарли'!O79</f>
        <v>1480</v>
      </c>
      <c r="L75" s="350">
        <f t="shared" si="4"/>
        <v>1550</v>
      </c>
      <c r="O75" s="380">
        <v>1330</v>
      </c>
      <c r="P75" s="380">
        <v>1330</v>
      </c>
      <c r="R75" s="381"/>
      <c r="S75" s="382"/>
      <c r="T75" s="381"/>
      <c r="U75" s="382"/>
      <c r="V75" s="382"/>
    </row>
    <row r="76" spans="1:22" s="380" customFormat="1" ht="19.5" x14ac:dyDescent="0.25">
      <c r="A76" s="372">
        <v>57</v>
      </c>
      <c r="B76" s="373" t="s">
        <v>36</v>
      </c>
      <c r="C76" s="374" t="s">
        <v>31</v>
      </c>
      <c r="D76" s="375" t="s">
        <v>35</v>
      </c>
      <c r="E76" s="376">
        <v>5</v>
      </c>
      <c r="F76" s="376">
        <v>0.01</v>
      </c>
      <c r="G76" s="357">
        <f t="shared" si="2"/>
        <v>4270</v>
      </c>
      <c r="H76" s="377">
        <f t="shared" si="3"/>
        <v>4480</v>
      </c>
      <c r="I76" s="378">
        <f t="shared" si="6"/>
        <v>1440</v>
      </c>
      <c r="J76" s="378">
        <f t="shared" si="7"/>
        <v>1510</v>
      </c>
      <c r="K76" s="378">
        <f>'Чарли в пленке Чарли'!O80</f>
        <v>2830</v>
      </c>
      <c r="L76" s="350">
        <f t="shared" si="4"/>
        <v>2970</v>
      </c>
      <c r="O76" s="380">
        <v>1440</v>
      </c>
      <c r="P76" s="380">
        <v>1440</v>
      </c>
      <c r="R76" s="381"/>
      <c r="S76" s="382"/>
      <c r="T76" s="381"/>
      <c r="U76" s="382"/>
      <c r="V76" s="382"/>
    </row>
    <row r="77" spans="1:22" s="380" customFormat="1" ht="19.5" x14ac:dyDescent="0.25">
      <c r="A77" s="372">
        <v>58</v>
      </c>
      <c r="B77" s="373" t="s">
        <v>371</v>
      </c>
      <c r="C77" s="374" t="s">
        <v>31</v>
      </c>
      <c r="D77" s="375" t="s">
        <v>35</v>
      </c>
      <c r="E77" s="376">
        <v>5</v>
      </c>
      <c r="F77" s="376">
        <v>0.01</v>
      </c>
      <c r="G77" s="357">
        <f t="shared" si="2"/>
        <v>10970</v>
      </c>
      <c r="H77" s="377">
        <f t="shared" si="3"/>
        <v>11520</v>
      </c>
      <c r="I77" s="378">
        <f t="shared" ref="I77" si="11">ROUND(P77*(1+ОбщаяНаценка/100),-1)</f>
        <v>1440</v>
      </c>
      <c r="J77" s="378">
        <f t="shared" si="7"/>
        <v>1510</v>
      </c>
      <c r="K77" s="378">
        <f>'Чарли в пленке Чарли'!O81</f>
        <v>9530</v>
      </c>
      <c r="L77" s="350">
        <f t="shared" si="4"/>
        <v>10010</v>
      </c>
      <c r="M77" s="379" t="s">
        <v>379</v>
      </c>
      <c r="O77" s="380">
        <v>1440</v>
      </c>
      <c r="P77" s="380">
        <v>1440</v>
      </c>
      <c r="R77" s="381"/>
      <c r="S77" s="382"/>
      <c r="T77" s="381"/>
      <c r="U77" s="382"/>
      <c r="V77" s="382"/>
    </row>
    <row r="78" spans="1:22" s="380" customFormat="1" x14ac:dyDescent="0.25">
      <c r="A78" s="372">
        <v>59</v>
      </c>
      <c r="B78" s="373" t="s">
        <v>37</v>
      </c>
      <c r="C78" s="374" t="s">
        <v>24</v>
      </c>
      <c r="D78" s="375" t="s">
        <v>38</v>
      </c>
      <c r="E78" s="376">
        <v>6</v>
      </c>
      <c r="F78" s="376">
        <v>0.01</v>
      </c>
      <c r="G78" s="357">
        <f t="shared" si="2"/>
        <v>3390</v>
      </c>
      <c r="H78" s="377">
        <f t="shared" si="3"/>
        <v>3560</v>
      </c>
      <c r="I78" s="378">
        <f t="shared" ref="I78:I110" si="12">ROUND(P78*(1+ОбщаяНаценка/100),-1)</f>
        <v>1620</v>
      </c>
      <c r="J78" s="378">
        <f t="shared" si="7"/>
        <v>1700</v>
      </c>
      <c r="K78" s="378">
        <f>'Чарли в пленке Чарли'!O82</f>
        <v>1770</v>
      </c>
      <c r="L78" s="350">
        <f t="shared" si="4"/>
        <v>1860</v>
      </c>
      <c r="O78" s="380">
        <v>1620</v>
      </c>
      <c r="P78" s="380">
        <v>1620</v>
      </c>
      <c r="R78" s="381"/>
      <c r="S78" s="382"/>
      <c r="T78" s="381"/>
      <c r="U78" s="382"/>
      <c r="V78" s="382"/>
    </row>
    <row r="79" spans="1:22" s="380" customFormat="1" ht="22.5" x14ac:dyDescent="0.25">
      <c r="A79" s="372">
        <v>60</v>
      </c>
      <c r="B79" s="384" t="s">
        <v>90</v>
      </c>
      <c r="C79" s="374" t="s">
        <v>89</v>
      </c>
      <c r="D79" s="375" t="s">
        <v>38</v>
      </c>
      <c r="E79" s="376">
        <v>6</v>
      </c>
      <c r="F79" s="376">
        <v>0.01</v>
      </c>
      <c r="G79" s="357">
        <f t="shared" si="2"/>
        <v>3340</v>
      </c>
      <c r="H79" s="377">
        <f t="shared" si="3"/>
        <v>3510</v>
      </c>
      <c r="I79" s="378">
        <f t="shared" si="12"/>
        <v>1570</v>
      </c>
      <c r="J79" s="378">
        <f t="shared" si="7"/>
        <v>1650</v>
      </c>
      <c r="K79" s="378">
        <f>'Чарли в пленке Чарли'!O83</f>
        <v>1770</v>
      </c>
      <c r="L79" s="350">
        <f t="shared" si="4"/>
        <v>1860</v>
      </c>
      <c r="O79" s="380">
        <v>1570</v>
      </c>
      <c r="P79" s="380">
        <v>1570</v>
      </c>
      <c r="R79" s="381"/>
      <c r="S79" s="382"/>
      <c r="T79" s="381"/>
      <c r="U79" s="382"/>
      <c r="V79" s="382"/>
    </row>
    <row r="80" spans="1:22" s="380" customFormat="1" ht="19.5" x14ac:dyDescent="0.25">
      <c r="A80" s="372">
        <v>61</v>
      </c>
      <c r="B80" s="373" t="s">
        <v>50</v>
      </c>
      <c r="C80" s="374" t="s">
        <v>51</v>
      </c>
      <c r="D80" s="383" t="s">
        <v>38</v>
      </c>
      <c r="E80" s="376">
        <v>6</v>
      </c>
      <c r="F80" s="376">
        <v>0.01</v>
      </c>
      <c r="G80" s="357">
        <f t="shared" si="2"/>
        <v>2150</v>
      </c>
      <c r="H80" s="377">
        <f t="shared" si="3"/>
        <v>2260</v>
      </c>
      <c r="I80" s="378">
        <f t="shared" si="12"/>
        <v>330</v>
      </c>
      <c r="J80" s="378">
        <f t="shared" si="7"/>
        <v>350</v>
      </c>
      <c r="K80" s="378">
        <f>'Чарли в пленке Чарли'!O84</f>
        <v>1820</v>
      </c>
      <c r="L80" s="350">
        <f t="shared" si="4"/>
        <v>1910</v>
      </c>
      <c r="O80" s="380">
        <v>330</v>
      </c>
      <c r="P80" s="380">
        <v>330</v>
      </c>
      <c r="R80" s="381"/>
      <c r="S80" s="382"/>
      <c r="T80" s="381"/>
      <c r="U80" s="382"/>
      <c r="V80" s="382"/>
    </row>
    <row r="81" spans="1:22" s="380" customFormat="1" ht="19.5" x14ac:dyDescent="0.25">
      <c r="A81" s="372">
        <v>62</v>
      </c>
      <c r="B81" s="373" t="s">
        <v>88</v>
      </c>
      <c r="C81" s="374" t="s">
        <v>87</v>
      </c>
      <c r="D81" s="375" t="s">
        <v>38</v>
      </c>
      <c r="E81" s="376">
        <v>6</v>
      </c>
      <c r="F81" s="376">
        <v>0.01</v>
      </c>
      <c r="G81" s="357">
        <f t="shared" si="2"/>
        <v>4410</v>
      </c>
      <c r="H81" s="377">
        <f t="shared" si="3"/>
        <v>4630</v>
      </c>
      <c r="I81" s="378">
        <f t="shared" si="12"/>
        <v>1610</v>
      </c>
      <c r="J81" s="378">
        <f t="shared" si="7"/>
        <v>1690</v>
      </c>
      <c r="K81" s="378">
        <f>'Чарли в пленке Чарли'!O85</f>
        <v>2800</v>
      </c>
      <c r="L81" s="350">
        <f t="shared" si="4"/>
        <v>2940</v>
      </c>
      <c r="O81" s="380">
        <v>1610</v>
      </c>
      <c r="P81" s="380">
        <v>1610</v>
      </c>
      <c r="R81" s="381"/>
      <c r="S81" s="382"/>
      <c r="T81" s="381"/>
      <c r="U81" s="382"/>
      <c r="V81" s="382"/>
    </row>
    <row r="82" spans="1:22" s="380" customFormat="1" ht="19.5" x14ac:dyDescent="0.25">
      <c r="A82" s="372">
        <v>63</v>
      </c>
      <c r="B82" s="373" t="s">
        <v>372</v>
      </c>
      <c r="C82" s="374" t="s">
        <v>87</v>
      </c>
      <c r="D82" s="375" t="s">
        <v>38</v>
      </c>
      <c r="E82" s="376">
        <v>6</v>
      </c>
      <c r="F82" s="376">
        <v>0.01</v>
      </c>
      <c r="G82" s="357">
        <f t="shared" si="2"/>
        <v>9600</v>
      </c>
      <c r="H82" s="377">
        <f t="shared" si="3"/>
        <v>10080</v>
      </c>
      <c r="I82" s="378">
        <f t="shared" ref="I82" si="13">ROUND(P82*(1+ОбщаяНаценка/100),-1)</f>
        <v>1610</v>
      </c>
      <c r="J82" s="378">
        <f t="shared" si="7"/>
        <v>1690</v>
      </c>
      <c r="K82" s="378">
        <f>'Чарли в пленке Чарли'!O86</f>
        <v>7990</v>
      </c>
      <c r="L82" s="350">
        <f t="shared" si="4"/>
        <v>8390</v>
      </c>
      <c r="M82" s="379" t="s">
        <v>379</v>
      </c>
      <c r="O82" s="380">
        <v>1610</v>
      </c>
      <c r="P82" s="380">
        <v>1610</v>
      </c>
      <c r="R82" s="381"/>
      <c r="S82" s="382"/>
      <c r="T82" s="381"/>
      <c r="U82" s="382"/>
      <c r="V82" s="382"/>
    </row>
    <row r="83" spans="1:22" s="380" customFormat="1" ht="19.5" x14ac:dyDescent="0.25">
      <c r="A83" s="372">
        <v>64</v>
      </c>
      <c r="B83" s="373" t="s">
        <v>39</v>
      </c>
      <c r="C83" s="374" t="s">
        <v>31</v>
      </c>
      <c r="D83" s="375" t="s">
        <v>38</v>
      </c>
      <c r="E83" s="376">
        <v>6</v>
      </c>
      <c r="F83" s="376">
        <v>0.01</v>
      </c>
      <c r="G83" s="357">
        <f t="shared" si="2"/>
        <v>4720</v>
      </c>
      <c r="H83" s="377">
        <f t="shared" si="3"/>
        <v>4950</v>
      </c>
      <c r="I83" s="378">
        <f t="shared" si="12"/>
        <v>1660</v>
      </c>
      <c r="J83" s="378">
        <f t="shared" si="7"/>
        <v>1740</v>
      </c>
      <c r="K83" s="378">
        <f>'Чарли в пленке Чарли'!O87</f>
        <v>3060</v>
      </c>
      <c r="L83" s="350">
        <f t="shared" si="4"/>
        <v>3210</v>
      </c>
      <c r="M83" s="379"/>
      <c r="O83" s="380">
        <v>1660</v>
      </c>
      <c r="P83" s="380">
        <v>1660</v>
      </c>
      <c r="R83" s="381"/>
      <c r="S83" s="382"/>
      <c r="T83" s="381"/>
      <c r="U83" s="382"/>
      <c r="V83" s="382"/>
    </row>
    <row r="84" spans="1:22" s="380" customFormat="1" ht="19.5" x14ac:dyDescent="0.25">
      <c r="A84" s="372">
        <v>65</v>
      </c>
      <c r="B84" s="373" t="s">
        <v>373</v>
      </c>
      <c r="C84" s="374" t="s">
        <v>31</v>
      </c>
      <c r="D84" s="375" t="s">
        <v>38</v>
      </c>
      <c r="E84" s="376">
        <v>6</v>
      </c>
      <c r="F84" s="376">
        <v>0.01</v>
      </c>
      <c r="G84" s="357">
        <f t="shared" si="2"/>
        <v>11440</v>
      </c>
      <c r="H84" s="377">
        <f t="shared" si="3"/>
        <v>12010</v>
      </c>
      <c r="I84" s="378">
        <f t="shared" ref="I84" si="14">ROUND(P84*(1+ОбщаяНаценка/100),-1)</f>
        <v>1660</v>
      </c>
      <c r="J84" s="378">
        <f t="shared" si="7"/>
        <v>1740</v>
      </c>
      <c r="K84" s="378">
        <f>'Чарли в пленке Чарли'!O88</f>
        <v>9780</v>
      </c>
      <c r="L84" s="350">
        <f t="shared" si="4"/>
        <v>10270</v>
      </c>
      <c r="M84" s="379" t="s">
        <v>379</v>
      </c>
      <c r="O84" s="380">
        <v>1660</v>
      </c>
      <c r="P84" s="380">
        <v>1660</v>
      </c>
      <c r="R84" s="381"/>
      <c r="S84" s="382"/>
      <c r="T84" s="381"/>
      <c r="U84" s="382"/>
      <c r="V84" s="382"/>
    </row>
    <row r="85" spans="1:22" s="380" customFormat="1" ht="19.5" x14ac:dyDescent="0.25">
      <c r="A85" s="372">
        <v>66</v>
      </c>
      <c r="B85" s="373" t="s">
        <v>40</v>
      </c>
      <c r="C85" s="374" t="s">
        <v>33</v>
      </c>
      <c r="D85" s="375" t="s">
        <v>38</v>
      </c>
      <c r="E85" s="376">
        <v>6</v>
      </c>
      <c r="F85" s="376">
        <v>0.01</v>
      </c>
      <c r="G85" s="357">
        <f t="shared" ref="G85:G122" si="15">I85+K85</f>
        <v>3930</v>
      </c>
      <c r="H85" s="377">
        <f t="shared" ref="H85:H122" si="16">J85+L85</f>
        <v>4120</v>
      </c>
      <c r="I85" s="378">
        <f t="shared" si="12"/>
        <v>1660</v>
      </c>
      <c r="J85" s="378">
        <f t="shared" si="7"/>
        <v>1740</v>
      </c>
      <c r="K85" s="378">
        <f>'Чарли в пленке Чарли'!O89</f>
        <v>2270</v>
      </c>
      <c r="L85" s="350">
        <f t="shared" ref="L85:L122" si="17">ROUND(K85*1.05,-1)</f>
        <v>2380</v>
      </c>
      <c r="O85" s="380">
        <v>1660</v>
      </c>
      <c r="P85" s="380">
        <v>1660</v>
      </c>
      <c r="R85" s="381"/>
      <c r="S85" s="382"/>
      <c r="T85" s="381"/>
      <c r="U85" s="382"/>
      <c r="V85" s="382"/>
    </row>
    <row r="86" spans="1:22" s="380" customFormat="1" ht="19.5" x14ac:dyDescent="0.25">
      <c r="A86" s="372">
        <v>67</v>
      </c>
      <c r="B86" s="373" t="s">
        <v>374</v>
      </c>
      <c r="C86" s="374" t="s">
        <v>33</v>
      </c>
      <c r="D86" s="375" t="s">
        <v>38</v>
      </c>
      <c r="E86" s="376">
        <v>6</v>
      </c>
      <c r="F86" s="376">
        <v>0.01</v>
      </c>
      <c r="G86" s="357">
        <f t="shared" si="15"/>
        <v>5970</v>
      </c>
      <c r="H86" s="377">
        <f t="shared" si="16"/>
        <v>6270</v>
      </c>
      <c r="I86" s="378">
        <f t="shared" ref="I86" si="18">ROUND(P86*(1+ОбщаяНаценка/100),-1)</f>
        <v>1660</v>
      </c>
      <c r="J86" s="378">
        <f t="shared" si="7"/>
        <v>1740</v>
      </c>
      <c r="K86" s="378">
        <f>'Чарли в пленке Чарли'!O90</f>
        <v>4310</v>
      </c>
      <c r="L86" s="350">
        <f t="shared" si="17"/>
        <v>4530</v>
      </c>
      <c r="M86" s="379" t="s">
        <v>381</v>
      </c>
      <c r="O86" s="380">
        <v>1660</v>
      </c>
      <c r="P86" s="380">
        <v>1660</v>
      </c>
      <c r="R86" s="381"/>
      <c r="S86" s="382"/>
      <c r="T86" s="381"/>
      <c r="U86" s="382"/>
      <c r="V86" s="382"/>
    </row>
    <row r="87" spans="1:22" s="380" customFormat="1" x14ac:dyDescent="0.25">
      <c r="A87" s="372">
        <v>68</v>
      </c>
      <c r="B87" s="373" t="s">
        <v>287</v>
      </c>
      <c r="C87" s="374" t="s">
        <v>24</v>
      </c>
      <c r="D87" s="375" t="s">
        <v>270</v>
      </c>
      <c r="E87" s="376"/>
      <c r="F87" s="376"/>
      <c r="G87" s="357">
        <f t="shared" si="15"/>
        <v>3660</v>
      </c>
      <c r="H87" s="377">
        <f t="shared" si="16"/>
        <v>3850</v>
      </c>
      <c r="I87" s="378">
        <f t="shared" si="12"/>
        <v>1720</v>
      </c>
      <c r="J87" s="378">
        <f t="shared" si="7"/>
        <v>1810</v>
      </c>
      <c r="K87" s="378">
        <f>'Чарли в пленке Чарли'!O91</f>
        <v>1940</v>
      </c>
      <c r="L87" s="350">
        <f t="shared" si="17"/>
        <v>2040</v>
      </c>
      <c r="O87" s="380">
        <v>1720</v>
      </c>
      <c r="P87" s="380">
        <v>1720</v>
      </c>
      <c r="R87" s="381"/>
      <c r="S87" s="382"/>
      <c r="T87" s="381"/>
      <c r="U87" s="382"/>
      <c r="V87" s="382"/>
    </row>
    <row r="88" spans="1:22" s="380" customFormat="1" x14ac:dyDescent="0.25">
      <c r="A88" s="372">
        <v>69</v>
      </c>
      <c r="B88" s="373" t="s">
        <v>41</v>
      </c>
      <c r="C88" s="374" t="s">
        <v>24</v>
      </c>
      <c r="D88" s="375" t="s">
        <v>42</v>
      </c>
      <c r="E88" s="376">
        <v>8</v>
      </c>
      <c r="F88" s="376">
        <v>0.02</v>
      </c>
      <c r="G88" s="357">
        <f t="shared" si="15"/>
        <v>4040</v>
      </c>
      <c r="H88" s="377">
        <f t="shared" si="16"/>
        <v>4240</v>
      </c>
      <c r="I88" s="378">
        <f t="shared" si="12"/>
        <v>2090</v>
      </c>
      <c r="J88" s="378">
        <f t="shared" si="7"/>
        <v>2190</v>
      </c>
      <c r="K88" s="378">
        <f>'Чарли в пленке Чарли'!O92</f>
        <v>1950</v>
      </c>
      <c r="L88" s="350">
        <f t="shared" si="17"/>
        <v>2050</v>
      </c>
      <c r="O88" s="380">
        <v>2090</v>
      </c>
      <c r="P88" s="380">
        <v>2090</v>
      </c>
      <c r="R88" s="381"/>
      <c r="S88" s="382"/>
      <c r="T88" s="381"/>
      <c r="U88" s="382"/>
      <c r="V88" s="382"/>
    </row>
    <row r="89" spans="1:22" s="380" customFormat="1" ht="19.5" x14ac:dyDescent="0.25">
      <c r="A89" s="372">
        <v>70</v>
      </c>
      <c r="B89" s="373" t="s">
        <v>91</v>
      </c>
      <c r="C89" s="374" t="s">
        <v>87</v>
      </c>
      <c r="D89" s="375" t="s">
        <v>42</v>
      </c>
      <c r="E89" s="376">
        <v>8</v>
      </c>
      <c r="F89" s="376">
        <v>0.02</v>
      </c>
      <c r="G89" s="357">
        <f t="shared" si="15"/>
        <v>5240</v>
      </c>
      <c r="H89" s="377">
        <f t="shared" si="16"/>
        <v>5500</v>
      </c>
      <c r="I89" s="378">
        <f t="shared" si="12"/>
        <v>2090</v>
      </c>
      <c r="J89" s="378">
        <f t="shared" si="7"/>
        <v>2190</v>
      </c>
      <c r="K89" s="378">
        <f>'Чарли в пленке Чарли'!O93</f>
        <v>3150</v>
      </c>
      <c r="L89" s="350">
        <f t="shared" si="17"/>
        <v>3310</v>
      </c>
      <c r="O89" s="380">
        <v>2090</v>
      </c>
      <c r="P89" s="380">
        <v>2090</v>
      </c>
      <c r="R89" s="381"/>
      <c r="S89" s="382"/>
      <c r="T89" s="381"/>
      <c r="U89" s="382"/>
      <c r="V89" s="382"/>
    </row>
    <row r="90" spans="1:22" s="380" customFormat="1" ht="19.5" x14ac:dyDescent="0.25">
      <c r="A90" s="372">
        <v>71</v>
      </c>
      <c r="B90" s="373" t="s">
        <v>375</v>
      </c>
      <c r="C90" s="374" t="s">
        <v>87</v>
      </c>
      <c r="D90" s="375" t="s">
        <v>42</v>
      </c>
      <c r="E90" s="376">
        <v>8</v>
      </c>
      <c r="F90" s="376">
        <v>0.02</v>
      </c>
      <c r="G90" s="357">
        <f t="shared" si="15"/>
        <v>10510</v>
      </c>
      <c r="H90" s="377">
        <f t="shared" si="16"/>
        <v>11030</v>
      </c>
      <c r="I90" s="378">
        <f t="shared" ref="I90" si="19">ROUND(P90*(1+ОбщаяНаценка/100),-1)</f>
        <v>2090</v>
      </c>
      <c r="J90" s="378">
        <f t="shared" si="7"/>
        <v>2190</v>
      </c>
      <c r="K90" s="378">
        <f>'Чарли в пленке Чарли'!O94</f>
        <v>8420</v>
      </c>
      <c r="L90" s="350">
        <f t="shared" si="17"/>
        <v>8840</v>
      </c>
      <c r="M90" s="379" t="s">
        <v>379</v>
      </c>
      <c r="O90" s="380">
        <v>2090</v>
      </c>
      <c r="P90" s="380">
        <v>2090</v>
      </c>
      <c r="R90" s="381"/>
      <c r="S90" s="382"/>
      <c r="T90" s="381"/>
      <c r="U90" s="382"/>
      <c r="V90" s="382"/>
    </row>
    <row r="91" spans="1:22" s="380" customFormat="1" ht="19.5" x14ac:dyDescent="0.25">
      <c r="A91" s="372">
        <v>72</v>
      </c>
      <c r="B91" s="373" t="s">
        <v>43</v>
      </c>
      <c r="C91" s="374" t="s">
        <v>33</v>
      </c>
      <c r="D91" s="375" t="s">
        <v>42</v>
      </c>
      <c r="E91" s="376">
        <v>8</v>
      </c>
      <c r="F91" s="376">
        <v>0.02</v>
      </c>
      <c r="G91" s="357">
        <f t="shared" si="15"/>
        <v>5120</v>
      </c>
      <c r="H91" s="377">
        <f t="shared" si="16"/>
        <v>5380</v>
      </c>
      <c r="I91" s="378">
        <f t="shared" si="12"/>
        <v>2190</v>
      </c>
      <c r="J91" s="378">
        <f t="shared" si="7"/>
        <v>2300</v>
      </c>
      <c r="K91" s="378">
        <f>'Чарли в пленке Чарли'!O95</f>
        <v>2930</v>
      </c>
      <c r="L91" s="350">
        <f t="shared" si="17"/>
        <v>3080</v>
      </c>
      <c r="O91" s="380">
        <v>2190</v>
      </c>
      <c r="P91" s="380">
        <v>2190</v>
      </c>
      <c r="R91" s="381"/>
      <c r="S91" s="382"/>
      <c r="T91" s="381"/>
      <c r="U91" s="382"/>
      <c r="V91" s="382"/>
    </row>
    <row r="92" spans="1:22" s="380" customFormat="1" ht="19.5" x14ac:dyDescent="0.25">
      <c r="A92" s="372">
        <v>73</v>
      </c>
      <c r="B92" s="373" t="s">
        <v>376</v>
      </c>
      <c r="C92" s="374" t="s">
        <v>33</v>
      </c>
      <c r="D92" s="375" t="s">
        <v>42</v>
      </c>
      <c r="E92" s="376">
        <v>8</v>
      </c>
      <c r="F92" s="376">
        <v>0.02</v>
      </c>
      <c r="G92" s="357">
        <f t="shared" si="15"/>
        <v>9370</v>
      </c>
      <c r="H92" s="377">
        <f t="shared" si="16"/>
        <v>9840</v>
      </c>
      <c r="I92" s="378">
        <f t="shared" ref="I92" si="20">ROUND(P92*(1+ОбщаяНаценка/100),-1)</f>
        <v>2190</v>
      </c>
      <c r="J92" s="378">
        <f t="shared" si="7"/>
        <v>2300</v>
      </c>
      <c r="K92" s="378">
        <f>'Чарли в пленке Чарли'!O96</f>
        <v>7180</v>
      </c>
      <c r="L92" s="350">
        <f t="shared" si="17"/>
        <v>7540</v>
      </c>
      <c r="M92" s="379" t="s">
        <v>380</v>
      </c>
      <c r="O92" s="380">
        <v>2190</v>
      </c>
      <c r="P92" s="380">
        <v>2190</v>
      </c>
      <c r="R92" s="381"/>
      <c r="S92" s="382"/>
      <c r="T92" s="381"/>
      <c r="U92" s="382"/>
      <c r="V92" s="382"/>
    </row>
    <row r="93" spans="1:22" s="380" customFormat="1" x14ac:dyDescent="0.25">
      <c r="A93" s="372">
        <v>74</v>
      </c>
      <c r="B93" s="373" t="s">
        <v>55</v>
      </c>
      <c r="C93" s="374" t="s">
        <v>6</v>
      </c>
      <c r="D93" s="383" t="s">
        <v>56</v>
      </c>
      <c r="E93" s="376">
        <v>12</v>
      </c>
      <c r="F93" s="376">
        <v>0.02</v>
      </c>
      <c r="G93" s="357">
        <f t="shared" si="15"/>
        <v>8560</v>
      </c>
      <c r="H93" s="377">
        <f t="shared" si="16"/>
        <v>8990</v>
      </c>
      <c r="I93" s="378">
        <f t="shared" si="12"/>
        <v>3040</v>
      </c>
      <c r="J93" s="378">
        <f t="shared" ref="J93:J122" si="21">ROUND(I93*1.05,-1)</f>
        <v>3190</v>
      </c>
      <c r="K93" s="378">
        <f>'Чарли в пленке Чарли'!O97</f>
        <v>5520</v>
      </c>
      <c r="L93" s="350">
        <f t="shared" si="17"/>
        <v>5800</v>
      </c>
      <c r="O93" s="380">
        <v>3040</v>
      </c>
      <c r="P93" s="380">
        <v>3040</v>
      </c>
      <c r="R93" s="381"/>
      <c r="S93" s="382"/>
      <c r="T93" s="381"/>
      <c r="U93" s="382"/>
      <c r="V93" s="382"/>
    </row>
    <row r="94" spans="1:22" s="380" customFormat="1" ht="19.5" x14ac:dyDescent="0.25">
      <c r="A94" s="372">
        <v>75</v>
      </c>
      <c r="B94" s="385" t="s">
        <v>125</v>
      </c>
      <c r="C94" s="374" t="s">
        <v>136</v>
      </c>
      <c r="D94" s="383" t="s">
        <v>56</v>
      </c>
      <c r="E94" s="376">
        <v>12</v>
      </c>
      <c r="F94" s="376">
        <v>0.02</v>
      </c>
      <c r="G94" s="357">
        <f t="shared" si="15"/>
        <v>8650</v>
      </c>
      <c r="H94" s="377">
        <f t="shared" si="16"/>
        <v>9090</v>
      </c>
      <c r="I94" s="378">
        <f t="shared" si="12"/>
        <v>3130</v>
      </c>
      <c r="J94" s="378">
        <f t="shared" si="21"/>
        <v>3290</v>
      </c>
      <c r="K94" s="378">
        <f>'Чарли в пленке Чарли'!O98</f>
        <v>5520</v>
      </c>
      <c r="L94" s="350">
        <f t="shared" si="17"/>
        <v>5800</v>
      </c>
      <c r="O94" s="380">
        <v>3130</v>
      </c>
      <c r="P94" s="380">
        <v>3130</v>
      </c>
      <c r="R94" s="381"/>
      <c r="S94" s="382"/>
      <c r="T94" s="381"/>
      <c r="U94" s="382"/>
      <c r="V94" s="382"/>
    </row>
    <row r="95" spans="1:22" s="380" customFormat="1" ht="19.5" x14ac:dyDescent="0.25">
      <c r="A95" s="372">
        <v>76</v>
      </c>
      <c r="B95" s="373" t="s">
        <v>338</v>
      </c>
      <c r="C95" s="374" t="s">
        <v>335</v>
      </c>
      <c r="D95" s="386" t="s">
        <v>56</v>
      </c>
      <c r="E95" s="376">
        <v>12</v>
      </c>
      <c r="F95" s="376">
        <v>0.02</v>
      </c>
      <c r="G95" s="357">
        <f t="shared" si="15"/>
        <v>9800</v>
      </c>
      <c r="H95" s="377">
        <f t="shared" si="16"/>
        <v>10290</v>
      </c>
      <c r="I95" s="378">
        <f t="shared" si="12"/>
        <v>4280</v>
      </c>
      <c r="J95" s="378">
        <f t="shared" si="21"/>
        <v>4490</v>
      </c>
      <c r="K95" s="378">
        <f>'Чарли в пленке Чарли'!O99</f>
        <v>5520</v>
      </c>
      <c r="L95" s="350">
        <f t="shared" si="17"/>
        <v>5800</v>
      </c>
      <c r="O95" s="380">
        <v>4280</v>
      </c>
      <c r="P95" s="380">
        <v>4280</v>
      </c>
      <c r="R95" s="381"/>
      <c r="S95" s="382"/>
      <c r="T95" s="381"/>
      <c r="U95" s="382"/>
      <c r="V95" s="382"/>
    </row>
    <row r="96" spans="1:22" s="380" customFormat="1" ht="19.5" x14ac:dyDescent="0.25">
      <c r="A96" s="372">
        <v>77</v>
      </c>
      <c r="B96" s="373" t="s">
        <v>98</v>
      </c>
      <c r="C96" s="374" t="s">
        <v>99</v>
      </c>
      <c r="D96" s="386" t="s">
        <v>56</v>
      </c>
      <c r="E96" s="376">
        <v>12</v>
      </c>
      <c r="F96" s="376">
        <v>0.02</v>
      </c>
      <c r="G96" s="357">
        <f t="shared" si="15"/>
        <v>9830</v>
      </c>
      <c r="H96" s="377">
        <f t="shared" si="16"/>
        <v>10330</v>
      </c>
      <c r="I96" s="378">
        <f t="shared" si="12"/>
        <v>4310</v>
      </c>
      <c r="J96" s="378">
        <f t="shared" si="21"/>
        <v>4530</v>
      </c>
      <c r="K96" s="378">
        <f>'Чарли в пленке Чарли'!O100</f>
        <v>5520</v>
      </c>
      <c r="L96" s="350">
        <f t="shared" si="17"/>
        <v>5800</v>
      </c>
      <c r="O96" s="380">
        <v>4310</v>
      </c>
      <c r="P96" s="380">
        <v>4310</v>
      </c>
      <c r="R96" s="381"/>
      <c r="S96" s="382"/>
      <c r="T96" s="381"/>
      <c r="U96" s="382"/>
      <c r="V96" s="382"/>
    </row>
    <row r="97" spans="1:22" s="380" customFormat="1" x14ac:dyDescent="0.25">
      <c r="A97" s="372">
        <v>78</v>
      </c>
      <c r="B97" s="387" t="s">
        <v>260</v>
      </c>
      <c r="C97" s="374" t="s">
        <v>6</v>
      </c>
      <c r="D97" s="386" t="s">
        <v>56</v>
      </c>
      <c r="E97" s="376"/>
      <c r="F97" s="376"/>
      <c r="G97" s="357">
        <f t="shared" si="15"/>
        <v>7930</v>
      </c>
      <c r="H97" s="377">
        <f t="shared" si="16"/>
        <v>8330</v>
      </c>
      <c r="I97" s="378">
        <f t="shared" si="12"/>
        <v>2310</v>
      </c>
      <c r="J97" s="378">
        <f t="shared" si="21"/>
        <v>2430</v>
      </c>
      <c r="K97" s="378">
        <f>'Чарли в пленке Чарли'!O101</f>
        <v>5620</v>
      </c>
      <c r="L97" s="350">
        <f t="shared" si="17"/>
        <v>5900</v>
      </c>
      <c r="O97" s="380">
        <v>2310</v>
      </c>
      <c r="P97" s="380">
        <v>2310</v>
      </c>
      <c r="R97" s="381"/>
      <c r="S97" s="382"/>
      <c r="T97" s="381"/>
      <c r="U97" s="382"/>
      <c r="V97" s="382"/>
    </row>
    <row r="98" spans="1:22" s="380" customFormat="1" x14ac:dyDescent="0.25">
      <c r="A98" s="372">
        <v>79</v>
      </c>
      <c r="B98" s="387" t="s">
        <v>377</v>
      </c>
      <c r="C98" s="374" t="s">
        <v>6</v>
      </c>
      <c r="D98" s="386" t="s">
        <v>56</v>
      </c>
      <c r="E98" s="376"/>
      <c r="F98" s="376"/>
      <c r="G98" s="357">
        <f t="shared" si="15"/>
        <v>10500</v>
      </c>
      <c r="H98" s="377">
        <f t="shared" si="16"/>
        <v>11030</v>
      </c>
      <c r="I98" s="378">
        <f t="shared" ref="I98" si="22">ROUND(P98*(1+ОбщаяНаценка/100),-1)</f>
        <v>2310</v>
      </c>
      <c r="J98" s="378">
        <f t="shared" si="21"/>
        <v>2430</v>
      </c>
      <c r="K98" s="378">
        <f>'Чарли в пленке Чарли'!O102</f>
        <v>8190</v>
      </c>
      <c r="L98" s="350">
        <f t="shared" si="17"/>
        <v>8600</v>
      </c>
      <c r="M98" s="379" t="s">
        <v>379</v>
      </c>
      <c r="O98" s="380">
        <v>2310</v>
      </c>
      <c r="P98" s="380">
        <v>2310</v>
      </c>
      <c r="R98" s="381"/>
      <c r="S98" s="382"/>
      <c r="T98" s="381"/>
      <c r="U98" s="382"/>
      <c r="V98" s="382"/>
    </row>
    <row r="99" spans="1:22" s="380" customFormat="1" x14ac:dyDescent="0.25">
      <c r="A99" s="372">
        <v>80</v>
      </c>
      <c r="B99" s="385" t="s">
        <v>122</v>
      </c>
      <c r="C99" s="388" t="s">
        <v>6</v>
      </c>
      <c r="D99" s="386" t="s">
        <v>132</v>
      </c>
      <c r="E99" s="376"/>
      <c r="F99" s="376"/>
      <c r="G99" s="357">
        <f t="shared" si="15"/>
        <v>9450</v>
      </c>
      <c r="H99" s="377">
        <f t="shared" si="16"/>
        <v>9920</v>
      </c>
      <c r="I99" s="378">
        <f t="shared" si="12"/>
        <v>3430</v>
      </c>
      <c r="J99" s="378">
        <f t="shared" si="21"/>
        <v>3600</v>
      </c>
      <c r="K99" s="378">
        <f>'Чарли в пленке Чарли'!O103</f>
        <v>6020</v>
      </c>
      <c r="L99" s="350">
        <f t="shared" si="17"/>
        <v>6320</v>
      </c>
      <c r="O99" s="380">
        <v>3430</v>
      </c>
      <c r="P99" s="380">
        <v>3430</v>
      </c>
      <c r="R99" s="381"/>
      <c r="S99" s="382"/>
      <c r="T99" s="381"/>
      <c r="U99" s="382"/>
      <c r="V99" s="382"/>
    </row>
    <row r="100" spans="1:22" s="380" customFormat="1" ht="19.5" x14ac:dyDescent="0.25">
      <c r="A100" s="372">
        <v>81</v>
      </c>
      <c r="B100" s="385" t="s">
        <v>258</v>
      </c>
      <c r="C100" s="374" t="s">
        <v>136</v>
      </c>
      <c r="D100" s="386" t="s">
        <v>132</v>
      </c>
      <c r="E100" s="376"/>
      <c r="F100" s="376"/>
      <c r="G100" s="357">
        <f t="shared" si="15"/>
        <v>9540</v>
      </c>
      <c r="H100" s="377">
        <f t="shared" si="16"/>
        <v>10020</v>
      </c>
      <c r="I100" s="378">
        <f t="shared" si="12"/>
        <v>3520</v>
      </c>
      <c r="J100" s="378">
        <f t="shared" si="21"/>
        <v>3700</v>
      </c>
      <c r="K100" s="378">
        <f>'Чарли в пленке Чарли'!O104</f>
        <v>6020</v>
      </c>
      <c r="L100" s="350">
        <f t="shared" si="17"/>
        <v>6320</v>
      </c>
      <c r="O100" s="380">
        <v>3520</v>
      </c>
      <c r="P100" s="380">
        <v>3520</v>
      </c>
      <c r="R100" s="381"/>
      <c r="S100" s="382"/>
      <c r="T100" s="381"/>
      <c r="U100" s="382"/>
      <c r="V100" s="382"/>
    </row>
    <row r="101" spans="1:22" s="380" customFormat="1" ht="19.5" x14ac:dyDescent="0.25">
      <c r="A101" s="372">
        <v>82</v>
      </c>
      <c r="B101" s="385" t="s">
        <v>334</v>
      </c>
      <c r="C101" s="374" t="s">
        <v>335</v>
      </c>
      <c r="D101" s="386" t="s">
        <v>132</v>
      </c>
      <c r="E101" s="376"/>
      <c r="F101" s="376"/>
      <c r="G101" s="357">
        <f t="shared" si="15"/>
        <v>10750</v>
      </c>
      <c r="H101" s="377">
        <f t="shared" si="16"/>
        <v>11290</v>
      </c>
      <c r="I101" s="378">
        <f t="shared" si="12"/>
        <v>4730</v>
      </c>
      <c r="J101" s="378">
        <f t="shared" si="21"/>
        <v>4970</v>
      </c>
      <c r="K101" s="378">
        <f>'Чарли в пленке Чарли'!O105</f>
        <v>6020</v>
      </c>
      <c r="L101" s="350">
        <f t="shared" si="17"/>
        <v>6320</v>
      </c>
      <c r="O101" s="380">
        <v>4730</v>
      </c>
      <c r="P101" s="380">
        <v>4730</v>
      </c>
      <c r="R101" s="381"/>
      <c r="S101" s="382"/>
      <c r="T101" s="381"/>
      <c r="U101" s="382"/>
      <c r="V101" s="382"/>
    </row>
    <row r="102" spans="1:22" s="380" customFormat="1" ht="19.5" x14ac:dyDescent="0.25">
      <c r="A102" s="372">
        <v>83</v>
      </c>
      <c r="B102" s="385" t="s">
        <v>257</v>
      </c>
      <c r="C102" s="374" t="s">
        <v>99</v>
      </c>
      <c r="D102" s="386" t="s">
        <v>132</v>
      </c>
      <c r="E102" s="376"/>
      <c r="F102" s="376"/>
      <c r="G102" s="357">
        <f t="shared" si="15"/>
        <v>10760</v>
      </c>
      <c r="H102" s="377">
        <f t="shared" si="16"/>
        <v>11300</v>
      </c>
      <c r="I102" s="378">
        <f t="shared" si="12"/>
        <v>4740</v>
      </c>
      <c r="J102" s="378">
        <f t="shared" si="21"/>
        <v>4980</v>
      </c>
      <c r="K102" s="378">
        <f>'Чарли в пленке Чарли'!O106</f>
        <v>6020</v>
      </c>
      <c r="L102" s="350">
        <f t="shared" si="17"/>
        <v>6320</v>
      </c>
      <c r="O102" s="380">
        <v>4740</v>
      </c>
      <c r="P102" s="380">
        <v>4740</v>
      </c>
      <c r="R102" s="381"/>
      <c r="S102" s="382"/>
      <c r="T102" s="381"/>
      <c r="U102" s="382"/>
      <c r="V102" s="382"/>
    </row>
    <row r="103" spans="1:22" s="380" customFormat="1" x14ac:dyDescent="0.25">
      <c r="A103" s="372">
        <v>84</v>
      </c>
      <c r="B103" s="389" t="s">
        <v>261</v>
      </c>
      <c r="C103" s="390"/>
      <c r="D103" s="386" t="s">
        <v>132</v>
      </c>
      <c r="E103" s="376"/>
      <c r="F103" s="376"/>
      <c r="G103" s="357">
        <f t="shared" si="15"/>
        <v>9020</v>
      </c>
      <c r="H103" s="377">
        <f t="shared" si="16"/>
        <v>9470</v>
      </c>
      <c r="I103" s="378">
        <f t="shared" si="12"/>
        <v>2760</v>
      </c>
      <c r="J103" s="378">
        <f t="shared" si="21"/>
        <v>2900</v>
      </c>
      <c r="K103" s="378">
        <f>'Чарли в пленке Чарли'!O107</f>
        <v>6260</v>
      </c>
      <c r="L103" s="350">
        <f t="shared" si="17"/>
        <v>6570</v>
      </c>
      <c r="O103" s="380">
        <v>2760</v>
      </c>
      <c r="P103" s="380">
        <v>2760</v>
      </c>
      <c r="R103" s="381"/>
      <c r="S103" s="382"/>
      <c r="T103" s="381"/>
      <c r="U103" s="382"/>
      <c r="V103" s="382"/>
    </row>
    <row r="104" spans="1:22" s="380" customFormat="1" x14ac:dyDescent="0.25">
      <c r="A104" s="372">
        <v>85</v>
      </c>
      <c r="B104" s="389" t="s">
        <v>378</v>
      </c>
      <c r="C104" s="390"/>
      <c r="D104" s="386" t="s">
        <v>132</v>
      </c>
      <c r="E104" s="376"/>
      <c r="F104" s="376"/>
      <c r="G104" s="357">
        <f t="shared" si="15"/>
        <v>11510</v>
      </c>
      <c r="H104" s="377">
        <f t="shared" si="16"/>
        <v>12090</v>
      </c>
      <c r="I104" s="378">
        <f t="shared" ref="I104" si="23">ROUND(P104*(1+ОбщаяНаценка/100),-1)</f>
        <v>2760</v>
      </c>
      <c r="J104" s="378">
        <f t="shared" si="21"/>
        <v>2900</v>
      </c>
      <c r="K104" s="378">
        <f>'Чарли в пленке Чарли'!O108</f>
        <v>8750</v>
      </c>
      <c r="L104" s="350">
        <f t="shared" si="17"/>
        <v>9190</v>
      </c>
      <c r="M104" s="379" t="s">
        <v>379</v>
      </c>
      <c r="O104" s="380">
        <v>2760</v>
      </c>
      <c r="P104" s="380">
        <v>2760</v>
      </c>
      <c r="R104" s="381"/>
      <c r="S104" s="382"/>
      <c r="T104" s="381"/>
      <c r="U104" s="382"/>
      <c r="V104" s="382"/>
    </row>
    <row r="105" spans="1:22" s="380" customFormat="1" ht="29.25" x14ac:dyDescent="0.25">
      <c r="A105" s="391">
        <v>86</v>
      </c>
      <c r="B105" s="385" t="s">
        <v>134</v>
      </c>
      <c r="C105" s="388" t="s">
        <v>135</v>
      </c>
      <c r="D105" s="386" t="s">
        <v>132</v>
      </c>
      <c r="E105" s="376"/>
      <c r="F105" s="376"/>
      <c r="G105" s="357">
        <f t="shared" si="15"/>
        <v>8880</v>
      </c>
      <c r="H105" s="377">
        <f t="shared" si="16"/>
        <v>9320</v>
      </c>
      <c r="I105" s="378">
        <f t="shared" si="12"/>
        <v>4680</v>
      </c>
      <c r="J105" s="378">
        <f t="shared" si="21"/>
        <v>4910</v>
      </c>
      <c r="K105" s="378">
        <f>'Чарли в пленке Чарли'!O109</f>
        <v>4200</v>
      </c>
      <c r="L105" s="350">
        <f t="shared" si="17"/>
        <v>4410</v>
      </c>
      <c r="O105" s="380">
        <v>4680</v>
      </c>
      <c r="P105" s="380">
        <v>4680</v>
      </c>
      <c r="R105" s="381"/>
      <c r="S105" s="382"/>
      <c r="T105" s="381"/>
      <c r="U105" s="382"/>
      <c r="V105" s="382"/>
    </row>
    <row r="106" spans="1:22" s="380" customFormat="1" ht="29.25" x14ac:dyDescent="0.25">
      <c r="A106" s="391">
        <v>87</v>
      </c>
      <c r="B106" s="385" t="s">
        <v>133</v>
      </c>
      <c r="C106" s="388" t="s">
        <v>135</v>
      </c>
      <c r="D106" s="386" t="s">
        <v>56</v>
      </c>
      <c r="E106" s="376"/>
      <c r="F106" s="376"/>
      <c r="G106" s="357">
        <f t="shared" si="15"/>
        <v>8260</v>
      </c>
      <c r="H106" s="377">
        <f t="shared" si="16"/>
        <v>8670</v>
      </c>
      <c r="I106" s="378">
        <f t="shared" si="12"/>
        <v>4290</v>
      </c>
      <c r="J106" s="378">
        <f t="shared" si="21"/>
        <v>4500</v>
      </c>
      <c r="K106" s="378">
        <f>'Чарли в пленке Чарли'!O110</f>
        <v>3970</v>
      </c>
      <c r="L106" s="350">
        <f t="shared" si="17"/>
        <v>4170</v>
      </c>
      <c r="O106" s="380">
        <v>4290</v>
      </c>
      <c r="P106" s="380">
        <v>4290</v>
      </c>
      <c r="R106" s="381"/>
      <c r="S106" s="382"/>
      <c r="T106" s="381"/>
      <c r="U106" s="382"/>
      <c r="V106" s="382"/>
    </row>
    <row r="107" spans="1:22" s="380" customFormat="1" ht="19.5" x14ac:dyDescent="0.25">
      <c r="A107" s="372">
        <v>88</v>
      </c>
      <c r="B107" s="385" t="s">
        <v>109</v>
      </c>
      <c r="C107" s="388" t="s">
        <v>110</v>
      </c>
      <c r="D107" s="386" t="s">
        <v>149</v>
      </c>
      <c r="E107" s="376">
        <v>3</v>
      </c>
      <c r="F107" s="376">
        <v>0.04</v>
      </c>
      <c r="G107" s="357">
        <f t="shared" si="15"/>
        <v>2360</v>
      </c>
      <c r="H107" s="377">
        <f t="shared" si="16"/>
        <v>2480</v>
      </c>
      <c r="I107" s="378">
        <f t="shared" si="12"/>
        <v>1850</v>
      </c>
      <c r="J107" s="378">
        <f t="shared" si="21"/>
        <v>1940</v>
      </c>
      <c r="K107" s="378">
        <f>'Чарли в пленке Чарли'!O111</f>
        <v>510</v>
      </c>
      <c r="L107" s="350">
        <f t="shared" si="17"/>
        <v>540</v>
      </c>
      <c r="O107" s="380">
        <v>1850</v>
      </c>
      <c r="P107" s="380">
        <v>1850</v>
      </c>
      <c r="R107" s="381"/>
      <c r="S107" s="382"/>
      <c r="T107" s="381"/>
      <c r="U107" s="382"/>
      <c r="V107" s="382"/>
    </row>
    <row r="108" spans="1:22" s="380" customFormat="1" ht="29.25" x14ac:dyDescent="0.25">
      <c r="A108" s="372">
        <v>89</v>
      </c>
      <c r="B108" s="385" t="s">
        <v>111</v>
      </c>
      <c r="C108" s="388" t="s">
        <v>112</v>
      </c>
      <c r="D108" s="386" t="s">
        <v>149</v>
      </c>
      <c r="E108" s="376">
        <v>3</v>
      </c>
      <c r="F108" s="376">
        <v>0.04</v>
      </c>
      <c r="G108" s="357">
        <f t="shared" si="15"/>
        <v>2830</v>
      </c>
      <c r="H108" s="377">
        <f t="shared" si="16"/>
        <v>2970</v>
      </c>
      <c r="I108" s="378">
        <f t="shared" si="12"/>
        <v>1850</v>
      </c>
      <c r="J108" s="378">
        <f t="shared" si="21"/>
        <v>1940</v>
      </c>
      <c r="K108" s="378">
        <f>'Чарли в пленке Чарли'!O112</f>
        <v>980</v>
      </c>
      <c r="L108" s="350">
        <f t="shared" si="17"/>
        <v>1030</v>
      </c>
      <c r="O108" s="380">
        <v>1850</v>
      </c>
      <c r="P108" s="380">
        <v>1850</v>
      </c>
      <c r="R108" s="381"/>
      <c r="S108" s="382"/>
      <c r="T108" s="381"/>
      <c r="U108" s="382"/>
      <c r="V108" s="382"/>
    </row>
    <row r="109" spans="1:22" s="380" customFormat="1" x14ac:dyDescent="0.25">
      <c r="A109" s="372">
        <v>90</v>
      </c>
      <c r="B109" s="385" t="s">
        <v>92</v>
      </c>
      <c r="C109" s="388" t="s">
        <v>248</v>
      </c>
      <c r="D109" s="392" t="s">
        <v>94</v>
      </c>
      <c r="E109" s="376">
        <v>6</v>
      </c>
      <c r="F109" s="376">
        <v>0.02</v>
      </c>
      <c r="G109" s="357">
        <f t="shared" si="15"/>
        <v>1690</v>
      </c>
      <c r="H109" s="377">
        <f t="shared" si="16"/>
        <v>1780</v>
      </c>
      <c r="I109" s="378">
        <f t="shared" si="12"/>
        <v>1570</v>
      </c>
      <c r="J109" s="378">
        <f t="shared" si="21"/>
        <v>1650</v>
      </c>
      <c r="K109" s="378">
        <f>'Чарли в пленке Чарли'!O113</f>
        <v>120</v>
      </c>
      <c r="L109" s="350">
        <f t="shared" si="17"/>
        <v>130</v>
      </c>
      <c r="O109" s="380">
        <v>1570</v>
      </c>
      <c r="P109" s="380">
        <v>1570</v>
      </c>
      <c r="R109" s="381"/>
      <c r="S109" s="382"/>
      <c r="T109" s="381"/>
      <c r="U109" s="382"/>
      <c r="V109" s="382"/>
    </row>
    <row r="110" spans="1:22" s="380" customFormat="1" x14ac:dyDescent="0.25">
      <c r="A110" s="372">
        <v>91</v>
      </c>
      <c r="B110" s="385" t="s">
        <v>93</v>
      </c>
      <c r="C110" s="388" t="s">
        <v>248</v>
      </c>
      <c r="D110" s="392" t="s">
        <v>95</v>
      </c>
      <c r="E110" s="376">
        <v>5</v>
      </c>
      <c r="F110" s="376">
        <v>0.01</v>
      </c>
      <c r="G110" s="357">
        <f t="shared" si="15"/>
        <v>1300</v>
      </c>
      <c r="H110" s="377">
        <f t="shared" si="16"/>
        <v>1360</v>
      </c>
      <c r="I110" s="378">
        <f t="shared" si="12"/>
        <v>1210</v>
      </c>
      <c r="J110" s="378">
        <f t="shared" si="21"/>
        <v>1270</v>
      </c>
      <c r="K110" s="378">
        <f>'Чарли в пленке Чарли'!O114</f>
        <v>90</v>
      </c>
      <c r="L110" s="350">
        <f t="shared" si="17"/>
        <v>90</v>
      </c>
      <c r="O110" s="380">
        <v>1210</v>
      </c>
      <c r="P110" s="380">
        <v>1210</v>
      </c>
      <c r="R110" s="381"/>
      <c r="S110" s="382"/>
      <c r="T110" s="381"/>
      <c r="U110" s="382"/>
      <c r="V110" s="382"/>
    </row>
    <row r="111" spans="1:22" s="380" customFormat="1" ht="19.5" x14ac:dyDescent="0.25">
      <c r="A111" s="372">
        <v>92</v>
      </c>
      <c r="B111" s="373" t="s">
        <v>57</v>
      </c>
      <c r="C111" s="374" t="s">
        <v>58</v>
      </c>
      <c r="D111" s="383" t="s">
        <v>59</v>
      </c>
      <c r="E111" s="393">
        <v>3</v>
      </c>
      <c r="F111" s="393">
        <v>0.01</v>
      </c>
      <c r="G111" s="357">
        <f t="shared" si="15"/>
        <v>820</v>
      </c>
      <c r="H111" s="377">
        <f t="shared" si="16"/>
        <v>860</v>
      </c>
      <c r="I111" s="378">
        <f t="shared" ref="I111:I122" si="24">ROUND(O111*(1+ОбщаяНаценка/100),-1)</f>
        <v>820</v>
      </c>
      <c r="J111" s="394">
        <f t="shared" si="21"/>
        <v>860</v>
      </c>
      <c r="K111" s="378"/>
      <c r="L111" s="350">
        <f t="shared" si="17"/>
        <v>0</v>
      </c>
      <c r="O111" s="380">
        <v>820</v>
      </c>
      <c r="P111" s="380">
        <v>820</v>
      </c>
      <c r="R111" s="381"/>
      <c r="S111" s="382"/>
      <c r="T111" s="381"/>
      <c r="U111" s="382"/>
      <c r="V111" s="382"/>
    </row>
    <row r="112" spans="1:22" s="380" customFormat="1" ht="19.5" x14ac:dyDescent="0.25">
      <c r="A112" s="372">
        <v>93</v>
      </c>
      <c r="B112" s="373" t="s">
        <v>60</v>
      </c>
      <c r="C112" s="374" t="s">
        <v>58</v>
      </c>
      <c r="D112" s="383" t="s">
        <v>61</v>
      </c>
      <c r="E112" s="393">
        <v>1</v>
      </c>
      <c r="F112" s="393">
        <v>0.01</v>
      </c>
      <c r="G112" s="357">
        <f t="shared" si="15"/>
        <v>260</v>
      </c>
      <c r="H112" s="377">
        <f t="shared" si="16"/>
        <v>270</v>
      </c>
      <c r="I112" s="378">
        <f t="shared" si="24"/>
        <v>260</v>
      </c>
      <c r="J112" s="394">
        <f t="shared" si="21"/>
        <v>270</v>
      </c>
      <c r="K112" s="378"/>
      <c r="L112" s="350">
        <f t="shared" si="17"/>
        <v>0</v>
      </c>
      <c r="M112" s="379"/>
      <c r="O112" s="380">
        <v>260</v>
      </c>
      <c r="P112" s="380">
        <v>260</v>
      </c>
      <c r="R112" s="382"/>
      <c r="S112" s="382"/>
      <c r="T112" s="381"/>
      <c r="U112" s="382"/>
      <c r="V112" s="382"/>
    </row>
    <row r="113" spans="1:22" s="380" customFormat="1" ht="19.5" x14ac:dyDescent="0.25">
      <c r="A113" s="372">
        <v>94</v>
      </c>
      <c r="B113" s="373" t="s">
        <v>62</v>
      </c>
      <c r="C113" s="374" t="s">
        <v>63</v>
      </c>
      <c r="D113" s="383" t="s">
        <v>64</v>
      </c>
      <c r="E113" s="393">
        <v>6</v>
      </c>
      <c r="F113" s="393">
        <v>0.02</v>
      </c>
      <c r="G113" s="357">
        <f t="shared" si="15"/>
        <v>1440</v>
      </c>
      <c r="H113" s="377">
        <f t="shared" si="16"/>
        <v>1510</v>
      </c>
      <c r="I113" s="378">
        <f t="shared" si="24"/>
        <v>1440</v>
      </c>
      <c r="J113" s="394">
        <f t="shared" si="21"/>
        <v>1510</v>
      </c>
      <c r="K113" s="378"/>
      <c r="L113" s="350">
        <f t="shared" si="17"/>
        <v>0</v>
      </c>
      <c r="O113" s="380">
        <v>1440</v>
      </c>
      <c r="P113" s="380">
        <v>1440</v>
      </c>
      <c r="R113" s="382"/>
      <c r="S113" s="382"/>
      <c r="T113" s="381"/>
      <c r="U113" s="382"/>
      <c r="V113" s="382"/>
    </row>
    <row r="114" spans="1:22" s="380" customFormat="1" ht="19.5" x14ac:dyDescent="0.25">
      <c r="A114" s="372">
        <v>95</v>
      </c>
      <c r="B114" s="373" t="s">
        <v>65</v>
      </c>
      <c r="C114" s="374" t="s">
        <v>63</v>
      </c>
      <c r="D114" s="383" t="s">
        <v>66</v>
      </c>
      <c r="E114" s="393">
        <v>3</v>
      </c>
      <c r="F114" s="393">
        <v>0.02</v>
      </c>
      <c r="G114" s="357">
        <f t="shared" si="15"/>
        <v>780</v>
      </c>
      <c r="H114" s="377">
        <f t="shared" si="16"/>
        <v>820</v>
      </c>
      <c r="I114" s="378">
        <f t="shared" si="24"/>
        <v>780</v>
      </c>
      <c r="J114" s="394">
        <f t="shared" si="21"/>
        <v>820</v>
      </c>
      <c r="K114" s="378"/>
      <c r="L114" s="350">
        <f t="shared" si="17"/>
        <v>0</v>
      </c>
      <c r="O114" s="380">
        <v>780</v>
      </c>
      <c r="P114" s="380">
        <v>780</v>
      </c>
      <c r="R114" s="382"/>
      <c r="S114" s="382"/>
      <c r="T114" s="381"/>
      <c r="U114" s="382"/>
      <c r="V114" s="382"/>
    </row>
    <row r="115" spans="1:22" s="380" customFormat="1" ht="19.5" x14ac:dyDescent="0.25">
      <c r="A115" s="372">
        <v>96</v>
      </c>
      <c r="B115" s="373" t="s">
        <v>67</v>
      </c>
      <c r="C115" s="374" t="s">
        <v>68</v>
      </c>
      <c r="D115" s="383" t="s">
        <v>69</v>
      </c>
      <c r="E115" s="393">
        <v>16</v>
      </c>
      <c r="F115" s="393">
        <v>0.04</v>
      </c>
      <c r="G115" s="357">
        <f t="shared" si="15"/>
        <v>3990</v>
      </c>
      <c r="H115" s="377">
        <f t="shared" si="16"/>
        <v>4190</v>
      </c>
      <c r="I115" s="378">
        <f t="shared" si="24"/>
        <v>3990</v>
      </c>
      <c r="J115" s="394">
        <f t="shared" si="21"/>
        <v>4190</v>
      </c>
      <c r="K115" s="378"/>
      <c r="L115" s="350">
        <f t="shared" si="17"/>
        <v>0</v>
      </c>
      <c r="O115" s="380">
        <v>3990</v>
      </c>
      <c r="P115" s="380">
        <v>3990</v>
      </c>
      <c r="R115" s="382"/>
      <c r="S115" s="382"/>
      <c r="T115" s="381"/>
      <c r="U115" s="382"/>
      <c r="V115" s="382"/>
    </row>
    <row r="116" spans="1:22" s="380" customFormat="1" ht="19.5" x14ac:dyDescent="0.25">
      <c r="A116" s="372">
        <v>97</v>
      </c>
      <c r="B116" s="385" t="s">
        <v>154</v>
      </c>
      <c r="C116" s="374" t="s">
        <v>58</v>
      </c>
      <c r="D116" s="392" t="s">
        <v>147</v>
      </c>
      <c r="E116" s="376"/>
      <c r="F116" s="393"/>
      <c r="G116" s="357">
        <f t="shared" si="15"/>
        <v>1020</v>
      </c>
      <c r="H116" s="377">
        <f t="shared" si="16"/>
        <v>1070</v>
      </c>
      <c r="I116" s="378">
        <f t="shared" si="24"/>
        <v>1020</v>
      </c>
      <c r="J116" s="394">
        <f t="shared" si="21"/>
        <v>1070</v>
      </c>
      <c r="K116" s="378"/>
      <c r="L116" s="350">
        <f t="shared" si="17"/>
        <v>0</v>
      </c>
      <c r="O116" s="380">
        <v>1020</v>
      </c>
      <c r="P116" s="380">
        <v>1020</v>
      </c>
      <c r="R116" s="382"/>
      <c r="S116" s="382"/>
      <c r="T116" s="381"/>
      <c r="U116" s="382"/>
      <c r="V116" s="382"/>
    </row>
    <row r="117" spans="1:22" s="380" customFormat="1" ht="19.5" x14ac:dyDescent="0.25">
      <c r="A117" s="372">
        <v>98</v>
      </c>
      <c r="B117" s="385" t="s">
        <v>121</v>
      </c>
      <c r="C117" s="388" t="s">
        <v>123</v>
      </c>
      <c r="D117" s="392" t="s">
        <v>137</v>
      </c>
      <c r="E117" s="376"/>
      <c r="F117" s="393"/>
      <c r="G117" s="357">
        <f t="shared" si="15"/>
        <v>4390</v>
      </c>
      <c r="H117" s="377">
        <f t="shared" si="16"/>
        <v>4610</v>
      </c>
      <c r="I117" s="378">
        <f t="shared" si="24"/>
        <v>4390</v>
      </c>
      <c r="J117" s="394">
        <f t="shared" si="21"/>
        <v>4610</v>
      </c>
      <c r="K117" s="378"/>
      <c r="L117" s="350">
        <f t="shared" si="17"/>
        <v>0</v>
      </c>
      <c r="O117" s="380">
        <v>4390</v>
      </c>
      <c r="P117" s="380">
        <v>4390</v>
      </c>
      <c r="R117" s="382"/>
      <c r="S117" s="382"/>
      <c r="T117" s="381"/>
      <c r="U117" s="382"/>
      <c r="V117" s="382"/>
    </row>
    <row r="118" spans="1:22" s="380" customFormat="1" ht="19.5" x14ac:dyDescent="0.25">
      <c r="A118" s="372">
        <v>99</v>
      </c>
      <c r="B118" s="385" t="s">
        <v>240</v>
      </c>
      <c r="C118" s="388" t="s">
        <v>123</v>
      </c>
      <c r="D118" s="392" t="s">
        <v>242</v>
      </c>
      <c r="E118" s="376"/>
      <c r="F118" s="393"/>
      <c r="G118" s="357">
        <f t="shared" si="15"/>
        <v>4390</v>
      </c>
      <c r="H118" s="377">
        <f t="shared" si="16"/>
        <v>4610</v>
      </c>
      <c r="I118" s="378">
        <f t="shared" si="24"/>
        <v>4390</v>
      </c>
      <c r="J118" s="394">
        <f t="shared" si="21"/>
        <v>4610</v>
      </c>
      <c r="K118" s="378"/>
      <c r="L118" s="350">
        <f t="shared" si="17"/>
        <v>0</v>
      </c>
      <c r="O118" s="380">
        <v>4390</v>
      </c>
      <c r="P118" s="380">
        <v>4390</v>
      </c>
      <c r="R118" s="382"/>
      <c r="S118" s="382"/>
      <c r="T118" s="381"/>
      <c r="U118" s="382"/>
      <c r="V118" s="382"/>
    </row>
    <row r="119" spans="1:22" s="380" customFormat="1" ht="19.5" x14ac:dyDescent="0.25">
      <c r="A119" s="372">
        <v>100</v>
      </c>
      <c r="B119" s="385" t="s">
        <v>241</v>
      </c>
      <c r="C119" s="388" t="s">
        <v>123</v>
      </c>
      <c r="D119" s="392" t="s">
        <v>243</v>
      </c>
      <c r="E119" s="376"/>
      <c r="F119" s="393"/>
      <c r="G119" s="357">
        <f t="shared" si="15"/>
        <v>4930</v>
      </c>
      <c r="H119" s="377">
        <f t="shared" si="16"/>
        <v>5180</v>
      </c>
      <c r="I119" s="378">
        <f t="shared" si="24"/>
        <v>4930</v>
      </c>
      <c r="J119" s="394">
        <f t="shared" si="21"/>
        <v>5180</v>
      </c>
      <c r="K119" s="378"/>
      <c r="L119" s="350">
        <f t="shared" si="17"/>
        <v>0</v>
      </c>
      <c r="O119" s="380">
        <v>4930</v>
      </c>
      <c r="P119" s="380">
        <v>4930</v>
      </c>
      <c r="R119" s="382"/>
      <c r="S119" s="382"/>
      <c r="T119" s="381"/>
      <c r="U119" s="382"/>
      <c r="V119" s="382"/>
    </row>
    <row r="120" spans="1:22" s="380" customFormat="1" ht="29.25" x14ac:dyDescent="0.25">
      <c r="A120" s="372">
        <v>101</v>
      </c>
      <c r="B120" s="385" t="s">
        <v>290</v>
      </c>
      <c r="C120" s="388" t="s">
        <v>245</v>
      </c>
      <c r="D120" s="392" t="s">
        <v>244</v>
      </c>
      <c r="E120" s="376"/>
      <c r="F120" s="393"/>
      <c r="G120" s="357">
        <f t="shared" si="15"/>
        <v>600</v>
      </c>
      <c r="H120" s="377">
        <f t="shared" si="16"/>
        <v>630</v>
      </c>
      <c r="I120" s="378">
        <f t="shared" si="24"/>
        <v>600</v>
      </c>
      <c r="J120" s="394">
        <f t="shared" si="21"/>
        <v>630</v>
      </c>
      <c r="K120" s="378"/>
      <c r="L120" s="350">
        <f t="shared" si="17"/>
        <v>0</v>
      </c>
      <c r="O120" s="380">
        <v>600</v>
      </c>
      <c r="P120" s="380">
        <v>600</v>
      </c>
      <c r="R120" s="382"/>
      <c r="S120" s="382"/>
      <c r="T120" s="381"/>
      <c r="U120" s="382"/>
      <c r="V120" s="382"/>
    </row>
    <row r="121" spans="1:22" s="380" customFormat="1" x14ac:dyDescent="0.25">
      <c r="A121" s="372">
        <v>102</v>
      </c>
      <c r="B121" s="373" t="s">
        <v>70</v>
      </c>
      <c r="C121" s="374" t="s">
        <v>71</v>
      </c>
      <c r="D121" s="383" t="s">
        <v>72</v>
      </c>
      <c r="E121" s="393">
        <v>4</v>
      </c>
      <c r="F121" s="393">
        <v>0.01</v>
      </c>
      <c r="G121" s="357">
        <f t="shared" si="15"/>
        <v>1480</v>
      </c>
      <c r="H121" s="377">
        <f t="shared" si="16"/>
        <v>1550</v>
      </c>
      <c r="I121" s="378">
        <f t="shared" si="24"/>
        <v>1010</v>
      </c>
      <c r="J121" s="394">
        <f t="shared" si="21"/>
        <v>1060</v>
      </c>
      <c r="K121" s="378">
        <f>'Чарли в пленке Чарли'!O125</f>
        <v>470</v>
      </c>
      <c r="L121" s="350">
        <f t="shared" si="17"/>
        <v>490</v>
      </c>
      <c r="M121" s="379"/>
      <c r="O121" s="380">
        <v>1010</v>
      </c>
      <c r="P121" s="380">
        <v>1010</v>
      </c>
      <c r="R121" s="382"/>
      <c r="S121" s="382"/>
      <c r="T121" s="381"/>
      <c r="U121" s="382"/>
      <c r="V121" s="382"/>
    </row>
    <row r="122" spans="1:22" s="380" customFormat="1" ht="15.75" thickBot="1" x14ac:dyDescent="0.3">
      <c r="A122" s="395">
        <v>103</v>
      </c>
      <c r="B122" s="396" t="s">
        <v>73</v>
      </c>
      <c r="C122" s="397" t="s">
        <v>71</v>
      </c>
      <c r="D122" s="398" t="s">
        <v>74</v>
      </c>
      <c r="E122" s="399">
        <v>4</v>
      </c>
      <c r="F122" s="399">
        <v>0.01</v>
      </c>
      <c r="G122" s="371">
        <f t="shared" si="15"/>
        <v>1300</v>
      </c>
      <c r="H122" s="400">
        <f t="shared" si="16"/>
        <v>1370</v>
      </c>
      <c r="I122" s="401">
        <f t="shared" si="24"/>
        <v>1300</v>
      </c>
      <c r="J122" s="402">
        <f t="shared" si="21"/>
        <v>1370</v>
      </c>
      <c r="K122" s="401"/>
      <c r="L122" s="350">
        <f t="shared" si="17"/>
        <v>0</v>
      </c>
      <c r="M122" s="379"/>
      <c r="O122" s="380">
        <v>1300</v>
      </c>
      <c r="P122" s="380">
        <v>1300</v>
      </c>
      <c r="R122" s="382"/>
      <c r="S122" s="382"/>
      <c r="T122" s="381"/>
      <c r="U122" s="382"/>
      <c r="V122" s="382"/>
    </row>
    <row r="124" spans="1:22" x14ac:dyDescent="0.25">
      <c r="E124" s="52"/>
      <c r="F124" s="159"/>
      <c r="G124" s="159"/>
      <c r="H124" s="159"/>
    </row>
    <row r="125" spans="1:22" x14ac:dyDescent="0.25">
      <c r="E125" s="52"/>
      <c r="F125" s="16"/>
      <c r="G125" s="16"/>
      <c r="H125" s="16"/>
    </row>
    <row r="126" spans="1:22" x14ac:dyDescent="0.25">
      <c r="E126" s="52"/>
      <c r="F126" s="16"/>
      <c r="G126" s="16"/>
      <c r="H126" s="16"/>
    </row>
    <row r="127" spans="1:22" x14ac:dyDescent="0.25">
      <c r="B127" s="157"/>
      <c r="C127"/>
      <c r="E127" s="52"/>
      <c r="F127" s="16"/>
      <c r="G127" s="16"/>
      <c r="H127" s="16"/>
    </row>
    <row r="128" spans="1:22" x14ac:dyDescent="0.25">
      <c r="B128"/>
      <c r="C128" s="6"/>
      <c r="E128" s="52"/>
      <c r="F128" s="16"/>
      <c r="G128" s="16"/>
      <c r="H128" s="16"/>
    </row>
    <row r="129" spans="2:8" x14ac:dyDescent="0.25">
      <c r="B129"/>
      <c r="C129" s="6"/>
      <c r="E129" s="52"/>
      <c r="F129" s="159"/>
      <c r="G129" s="159"/>
      <c r="H129" s="159"/>
    </row>
  </sheetData>
  <mergeCells count="4">
    <mergeCell ref="B9:C9"/>
    <mergeCell ref="G17:H17"/>
    <mergeCell ref="I17:J17"/>
    <mergeCell ref="K17:L17"/>
  </mergeCells>
  <pageMargins left="0.7" right="0.7" top="0.75" bottom="0.75" header="0.3" footer="0.3"/>
  <pageSetup paperSize="9" scale="6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U130"/>
  <sheetViews>
    <sheetView topLeftCell="A7" zoomScaleNormal="100" workbookViewId="0">
      <selection activeCell="L109" sqref="L109"/>
    </sheetView>
  </sheetViews>
  <sheetFormatPr defaultRowHeight="15" x14ac:dyDescent="0.25"/>
  <cols>
    <col min="1" max="1" width="2.28515625" customWidth="1"/>
    <col min="2" max="2" width="15.42578125" customWidth="1"/>
    <col min="3" max="3" width="19.28515625" customWidth="1"/>
    <col min="4" max="4" width="11" customWidth="1"/>
    <col min="5" max="5" width="2.7109375" customWidth="1"/>
    <col min="7" max="8" width="9.140625" style="292"/>
    <col min="9" max="9" width="7" customWidth="1"/>
    <col min="10" max="10" width="7" style="257" customWidth="1"/>
    <col min="11" max="12" width="7" style="292" customWidth="1"/>
    <col min="14" max="14" width="9.140625" customWidth="1"/>
    <col min="15" max="15" width="11.28515625" style="254" hidden="1" customWidth="1"/>
    <col min="17" max="21" width="9.140625" style="352"/>
  </cols>
  <sheetData>
    <row r="1" spans="1:21" x14ac:dyDescent="0.25">
      <c r="A1" s="7"/>
      <c r="B1" s="78"/>
      <c r="C1" s="62"/>
      <c r="D1" s="61"/>
      <c r="E1" s="21"/>
      <c r="F1" s="21"/>
      <c r="G1" s="21"/>
      <c r="H1" s="21"/>
      <c r="I1" s="26"/>
      <c r="J1" s="26"/>
      <c r="K1" s="26"/>
      <c r="L1" s="26"/>
      <c r="O1" s="26"/>
    </row>
    <row r="2" spans="1:21" x14ac:dyDescent="0.25">
      <c r="A2" s="11"/>
      <c r="B2" s="79"/>
      <c r="C2" s="62"/>
      <c r="D2" s="16"/>
      <c r="E2" s="21"/>
      <c r="F2" s="21"/>
      <c r="G2" s="21"/>
      <c r="H2" s="21"/>
      <c r="I2" s="26"/>
      <c r="J2" s="26"/>
      <c r="K2" s="26"/>
      <c r="L2" s="26"/>
      <c r="O2" s="26"/>
    </row>
    <row r="3" spans="1:21" x14ac:dyDescent="0.25">
      <c r="A3" s="11"/>
      <c r="B3" s="79"/>
      <c r="C3" s="62"/>
      <c r="D3" s="60"/>
      <c r="E3" s="21"/>
      <c r="F3" s="21"/>
      <c r="G3" s="21"/>
      <c r="H3" s="21"/>
      <c r="I3" s="26"/>
      <c r="J3" s="26"/>
      <c r="K3" s="26"/>
      <c r="L3" s="26"/>
      <c r="O3" s="26"/>
    </row>
    <row r="4" spans="1:21" x14ac:dyDescent="0.25">
      <c r="A4" s="83" t="s">
        <v>8</v>
      </c>
      <c r="B4" s="153" t="s">
        <v>364</v>
      </c>
      <c r="C4" s="72"/>
      <c r="D4" s="154"/>
      <c r="E4" s="155"/>
      <c r="F4" s="155"/>
      <c r="G4" s="155"/>
      <c r="H4" s="155"/>
      <c r="I4" s="85"/>
      <c r="J4" s="85"/>
      <c r="K4" s="85"/>
      <c r="L4" s="85"/>
      <c r="O4" s="85"/>
    </row>
    <row r="5" spans="1:21" x14ac:dyDescent="0.25">
      <c r="A5" s="83"/>
      <c r="B5" s="156"/>
      <c r="C5" s="72"/>
      <c r="D5" s="154"/>
      <c r="E5" s="155"/>
      <c r="F5" s="155"/>
      <c r="G5" s="155"/>
      <c r="H5" s="155"/>
      <c r="I5" s="85"/>
      <c r="J5" s="85"/>
      <c r="K5" s="85"/>
      <c r="L5" s="85"/>
      <c r="O5" s="85"/>
    </row>
    <row r="6" spans="1:21" x14ac:dyDescent="0.25">
      <c r="A6" s="83"/>
      <c r="B6" s="87" t="s">
        <v>223</v>
      </c>
      <c r="C6" s="72"/>
      <c r="D6" s="154"/>
      <c r="E6" s="155"/>
      <c r="F6" s="155"/>
      <c r="G6" s="155"/>
      <c r="H6" s="155"/>
      <c r="I6" s="85"/>
      <c r="J6" s="85"/>
      <c r="K6" s="85"/>
      <c r="L6" s="85"/>
      <c r="O6" s="85"/>
    </row>
    <row r="7" spans="1:21" x14ac:dyDescent="0.25">
      <c r="A7" s="13"/>
      <c r="B7" s="80" t="s">
        <v>7</v>
      </c>
      <c r="C7" s="182" t="s">
        <v>383</v>
      </c>
      <c r="D7" s="183"/>
      <c r="E7" s="184"/>
      <c r="F7" s="21"/>
      <c r="G7" s="21"/>
      <c r="H7" s="21"/>
      <c r="I7" s="26"/>
      <c r="J7" s="26"/>
      <c r="K7" s="26"/>
      <c r="L7" s="26"/>
      <c r="O7" s="26"/>
    </row>
    <row r="8" spans="1:21" x14ac:dyDescent="0.25">
      <c r="A8" s="13"/>
      <c r="B8" s="160" t="s">
        <v>5</v>
      </c>
      <c r="C8" s="5"/>
      <c r="D8" s="154"/>
      <c r="E8" s="5"/>
      <c r="F8" s="21"/>
      <c r="G8" s="21"/>
      <c r="H8" s="21"/>
      <c r="I8" s="26"/>
      <c r="J8" s="26"/>
      <c r="K8" s="26"/>
      <c r="L8" s="26"/>
      <c r="O8" s="26"/>
    </row>
    <row r="9" spans="1:21" x14ac:dyDescent="0.25">
      <c r="A9" s="13"/>
      <c r="B9" s="521" t="s">
        <v>103</v>
      </c>
      <c r="C9" s="522"/>
      <c r="D9" s="165" t="s">
        <v>76</v>
      </c>
      <c r="E9" s="5"/>
      <c r="F9" s="21"/>
      <c r="G9" s="21"/>
      <c r="H9" s="21"/>
      <c r="I9" s="26"/>
      <c r="J9" s="26"/>
      <c r="K9" s="26"/>
      <c r="L9" s="26"/>
      <c r="O9" s="26"/>
    </row>
    <row r="10" spans="1:21" x14ac:dyDescent="0.25">
      <c r="A10" s="13"/>
      <c r="B10" s="156"/>
      <c r="C10" s="5"/>
      <c r="D10" s="165" t="s">
        <v>172</v>
      </c>
      <c r="E10" s="5"/>
      <c r="F10" s="21"/>
      <c r="G10" s="21"/>
      <c r="H10" s="21"/>
      <c r="I10" s="26"/>
      <c r="J10" s="26"/>
      <c r="K10" s="26"/>
      <c r="L10" s="26"/>
      <c r="O10" s="26"/>
    </row>
    <row r="11" spans="1:21" x14ac:dyDescent="0.25">
      <c r="A11" s="13"/>
      <c r="B11" s="521" t="s">
        <v>4</v>
      </c>
      <c r="C11" s="522"/>
      <c r="D11" s="165" t="s">
        <v>291</v>
      </c>
      <c r="E11" s="5"/>
      <c r="F11" s="21"/>
      <c r="G11" s="21"/>
      <c r="H11" s="21"/>
      <c r="I11" s="26"/>
      <c r="J11" s="26"/>
      <c r="K11" s="26"/>
      <c r="L11" s="26"/>
      <c r="O11" s="26"/>
    </row>
    <row r="12" spans="1:21" x14ac:dyDescent="0.25">
      <c r="A12" s="13"/>
      <c r="B12" s="155"/>
      <c r="C12" s="166"/>
      <c r="D12" s="165" t="s">
        <v>292</v>
      </c>
      <c r="E12" s="5"/>
      <c r="F12" s="21"/>
      <c r="G12" s="21"/>
      <c r="H12" s="21"/>
      <c r="I12" s="26"/>
      <c r="J12" s="26"/>
      <c r="K12" s="26"/>
      <c r="L12" s="26"/>
      <c r="O12" s="26"/>
    </row>
    <row r="13" spans="1:21" x14ac:dyDescent="0.25">
      <c r="A13" s="13"/>
      <c r="B13" s="155"/>
      <c r="C13" s="166"/>
      <c r="D13" s="165" t="s">
        <v>293</v>
      </c>
      <c r="E13" s="5"/>
      <c r="F13" s="21"/>
      <c r="G13" s="21"/>
      <c r="H13" s="21"/>
      <c r="I13" s="26"/>
      <c r="J13" s="26"/>
      <c r="K13" s="26"/>
      <c r="L13" s="26"/>
      <c r="O13" s="26"/>
    </row>
    <row r="14" spans="1:21" x14ac:dyDescent="0.25">
      <c r="A14" s="13"/>
      <c r="B14" s="155"/>
      <c r="C14" s="166"/>
      <c r="D14" s="165" t="s">
        <v>302</v>
      </c>
      <c r="E14" s="5"/>
      <c r="F14" s="21"/>
      <c r="G14" s="21"/>
      <c r="H14" s="21"/>
      <c r="I14" s="26"/>
      <c r="J14" s="26"/>
      <c r="K14" s="26"/>
      <c r="L14" s="26"/>
      <c r="O14" s="26"/>
    </row>
    <row r="15" spans="1:21" x14ac:dyDescent="0.25">
      <c r="A15" s="13"/>
      <c r="B15" s="155"/>
      <c r="C15" s="166"/>
      <c r="D15" s="165" t="s">
        <v>303</v>
      </c>
      <c r="E15" s="5"/>
      <c r="F15" s="21"/>
      <c r="G15" s="21"/>
      <c r="H15" s="21"/>
      <c r="I15" s="26"/>
      <c r="J15" s="26"/>
      <c r="K15" s="26"/>
      <c r="L15" s="26"/>
      <c r="O15" s="26"/>
    </row>
    <row r="16" spans="1:21" s="266" customFormat="1" x14ac:dyDescent="0.25">
      <c r="A16" s="13"/>
      <c r="B16" s="162" t="s">
        <v>316</v>
      </c>
      <c r="C16" s="163"/>
      <c r="D16" s="265" t="s">
        <v>362</v>
      </c>
      <c r="E16" s="265"/>
      <c r="F16" s="265"/>
      <c r="G16" s="291"/>
      <c r="H16" s="291"/>
      <c r="I16" s="93"/>
      <c r="J16" s="93"/>
      <c r="K16" s="93"/>
      <c r="L16" s="93"/>
      <c r="O16" s="26"/>
      <c r="Q16" s="352"/>
      <c r="R16" s="352"/>
      <c r="S16" s="352"/>
      <c r="T16" s="352"/>
      <c r="U16" s="352"/>
    </row>
    <row r="17" spans="1:21" s="266" customFormat="1" ht="15.75" thickBot="1" x14ac:dyDescent="0.3">
      <c r="A17" s="13"/>
      <c r="B17" s="162"/>
      <c r="C17" s="163"/>
      <c r="D17" s="189" t="s">
        <v>385</v>
      </c>
      <c r="E17" s="265"/>
      <c r="F17" s="265"/>
      <c r="G17" s="291"/>
      <c r="H17" s="291"/>
      <c r="I17" s="93"/>
      <c r="J17" s="93"/>
      <c r="K17" s="93"/>
      <c r="L17" s="93"/>
      <c r="O17" s="26"/>
      <c r="Q17" s="352"/>
      <c r="R17" s="352"/>
      <c r="S17" s="352"/>
      <c r="T17" s="352"/>
      <c r="U17" s="352"/>
    </row>
    <row r="18" spans="1:21" ht="15.75" x14ac:dyDescent="0.25">
      <c r="A18" s="13"/>
      <c r="B18" s="164" t="s">
        <v>317</v>
      </c>
      <c r="C18" s="166"/>
      <c r="D18" s="165"/>
      <c r="E18" s="5"/>
      <c r="F18" s="21"/>
      <c r="G18" s="541" t="s">
        <v>366</v>
      </c>
      <c r="H18" s="542"/>
      <c r="I18" s="543" t="s">
        <v>12</v>
      </c>
      <c r="J18" s="544"/>
      <c r="K18" s="545" t="s">
        <v>367</v>
      </c>
      <c r="L18" s="546"/>
      <c r="O18" s="26"/>
    </row>
    <row r="19" spans="1:21" ht="29.45" customHeight="1" x14ac:dyDescent="0.25">
      <c r="A19" s="229" t="s">
        <v>0</v>
      </c>
      <c r="B19" s="231" t="s">
        <v>3</v>
      </c>
      <c r="C19" s="227" t="s">
        <v>2</v>
      </c>
      <c r="D19" s="228" t="s">
        <v>9</v>
      </c>
      <c r="E19" s="232" t="s">
        <v>1</v>
      </c>
      <c r="F19" s="304" t="s">
        <v>102</v>
      </c>
      <c r="G19" s="323" t="s">
        <v>348</v>
      </c>
      <c r="H19" s="324" t="s">
        <v>349</v>
      </c>
      <c r="I19" s="323" t="s">
        <v>348</v>
      </c>
      <c r="J19" s="324" t="s">
        <v>349</v>
      </c>
      <c r="K19" s="317" t="s">
        <v>348</v>
      </c>
      <c r="L19" s="319" t="s">
        <v>349</v>
      </c>
      <c r="O19" s="230" t="s">
        <v>346</v>
      </c>
    </row>
    <row r="20" spans="1:21" ht="20.100000000000001" customHeight="1" x14ac:dyDescent="0.25">
      <c r="A20" s="200">
        <v>1</v>
      </c>
      <c r="B20" s="201" t="s">
        <v>178</v>
      </c>
      <c r="C20" s="64" t="s">
        <v>184</v>
      </c>
      <c r="D20" s="31" t="s">
        <v>185</v>
      </c>
      <c r="E20" s="74"/>
      <c r="F20" s="212"/>
      <c r="G20" s="325">
        <f>I20+K20</f>
        <v>1690</v>
      </c>
      <c r="H20" s="326">
        <f>J20+L20</f>
        <v>1780</v>
      </c>
      <c r="I20" s="329">
        <f t="shared" ref="I20:I41" si="0">ROUND(O20*(1+ОбщаяНаценка/100),-1)</f>
        <v>320</v>
      </c>
      <c r="J20" s="330">
        <f>ROUND(I20*1.05,-1)</f>
        <v>340</v>
      </c>
      <c r="K20" s="329">
        <f>'Чарли в пленке Глэдис'!K20</f>
        <v>1370</v>
      </c>
      <c r="L20" s="330">
        <f>ROUND(K20*1.05,-1)</f>
        <v>1440</v>
      </c>
      <c r="M20" s="172" t="s">
        <v>321</v>
      </c>
      <c r="N20" s="172"/>
      <c r="O20" s="349">
        <v>320</v>
      </c>
      <c r="Q20" s="258"/>
      <c r="S20" s="258"/>
    </row>
    <row r="21" spans="1:21" ht="20.100000000000001" customHeight="1" x14ac:dyDescent="0.25">
      <c r="A21" s="200">
        <v>2</v>
      </c>
      <c r="B21" s="238" t="s">
        <v>328</v>
      </c>
      <c r="C21" s="142" t="s">
        <v>184</v>
      </c>
      <c r="D21" s="249" t="s">
        <v>329</v>
      </c>
      <c r="E21" s="171"/>
      <c r="F21" s="215"/>
      <c r="G21" s="325">
        <f t="shared" ref="G21:G84" si="1">I21+K21</f>
        <v>1730</v>
      </c>
      <c r="H21" s="326">
        <f t="shared" ref="H21:H84" si="2">J21+L21</f>
        <v>1820</v>
      </c>
      <c r="I21" s="329">
        <f t="shared" si="0"/>
        <v>330</v>
      </c>
      <c r="J21" s="330">
        <f t="shared" ref="J21:J66" si="3">ROUND(I21*1.05,-1)</f>
        <v>350</v>
      </c>
      <c r="K21" s="329">
        <f>'Чарли в пленке Глэдис'!K21</f>
        <v>1400</v>
      </c>
      <c r="L21" s="330">
        <f t="shared" ref="L21:L84" si="4">ROUND(K21*1.05,-1)</f>
        <v>1470</v>
      </c>
      <c r="M21" s="172" t="s">
        <v>322</v>
      </c>
      <c r="N21" s="172"/>
      <c r="O21" s="349">
        <v>330</v>
      </c>
      <c r="Q21" s="258"/>
      <c r="S21" s="258"/>
    </row>
    <row r="22" spans="1:21" ht="20.100000000000001" customHeight="1" x14ac:dyDescent="0.25">
      <c r="A22" s="200">
        <v>3</v>
      </c>
      <c r="B22" s="238" t="s">
        <v>179</v>
      </c>
      <c r="C22" s="142" t="s">
        <v>184</v>
      </c>
      <c r="D22" s="249" t="s">
        <v>186</v>
      </c>
      <c r="E22" s="171"/>
      <c r="F22" s="215"/>
      <c r="G22" s="325">
        <f t="shared" si="1"/>
        <v>1880</v>
      </c>
      <c r="H22" s="326">
        <f t="shared" si="2"/>
        <v>1970</v>
      </c>
      <c r="I22" s="329">
        <f t="shared" si="0"/>
        <v>410</v>
      </c>
      <c r="J22" s="330">
        <f t="shared" si="3"/>
        <v>430</v>
      </c>
      <c r="K22" s="329">
        <f>'Чарли в пленке Глэдис'!K22</f>
        <v>1470</v>
      </c>
      <c r="L22" s="330">
        <f t="shared" si="4"/>
        <v>1540</v>
      </c>
      <c r="M22" s="172" t="s">
        <v>323</v>
      </c>
      <c r="N22" s="172"/>
      <c r="O22" s="349">
        <v>410</v>
      </c>
      <c r="Q22" s="258"/>
      <c r="S22" s="258"/>
    </row>
    <row r="23" spans="1:21" ht="20.100000000000001" customHeight="1" x14ac:dyDescent="0.25">
      <c r="A23" s="200">
        <v>4</v>
      </c>
      <c r="B23" s="238" t="s">
        <v>180</v>
      </c>
      <c r="C23" s="142" t="s">
        <v>184</v>
      </c>
      <c r="D23" s="249" t="s">
        <v>187</v>
      </c>
      <c r="E23" s="171"/>
      <c r="F23" s="215"/>
      <c r="G23" s="325">
        <f t="shared" si="1"/>
        <v>1990</v>
      </c>
      <c r="H23" s="326">
        <f t="shared" si="2"/>
        <v>2090</v>
      </c>
      <c r="I23" s="329">
        <f t="shared" si="0"/>
        <v>460</v>
      </c>
      <c r="J23" s="330">
        <f t="shared" si="3"/>
        <v>480</v>
      </c>
      <c r="K23" s="329">
        <f>'Чарли в пленке Глэдис'!K23</f>
        <v>1530</v>
      </c>
      <c r="L23" s="330">
        <f t="shared" si="4"/>
        <v>1610</v>
      </c>
      <c r="M23" s="172" t="s">
        <v>324</v>
      </c>
      <c r="N23" s="172"/>
      <c r="O23" s="349">
        <v>460</v>
      </c>
      <c r="Q23" s="258"/>
      <c r="S23" s="258"/>
    </row>
    <row r="24" spans="1:21" ht="20.100000000000001" customHeight="1" x14ac:dyDescent="0.25">
      <c r="A24" s="200">
        <v>5</v>
      </c>
      <c r="B24" s="238" t="s">
        <v>181</v>
      </c>
      <c r="C24" s="142" t="s">
        <v>184</v>
      </c>
      <c r="D24" s="249" t="s">
        <v>188</v>
      </c>
      <c r="E24" s="171"/>
      <c r="F24" s="215"/>
      <c r="G24" s="325">
        <f t="shared" si="1"/>
        <v>2090</v>
      </c>
      <c r="H24" s="326">
        <f t="shared" si="2"/>
        <v>2200</v>
      </c>
      <c r="I24" s="329">
        <f t="shared" si="0"/>
        <v>510</v>
      </c>
      <c r="J24" s="330">
        <f t="shared" si="3"/>
        <v>540</v>
      </c>
      <c r="K24" s="329">
        <f>'Чарли в пленке Глэдис'!K24</f>
        <v>1580</v>
      </c>
      <c r="L24" s="330">
        <f t="shared" si="4"/>
        <v>1660</v>
      </c>
      <c r="M24" s="172" t="s">
        <v>325</v>
      </c>
      <c r="N24" s="172"/>
      <c r="O24" s="349">
        <v>510</v>
      </c>
      <c r="Q24" s="258"/>
      <c r="S24" s="258"/>
    </row>
    <row r="25" spans="1:21" ht="20.100000000000001" customHeight="1" x14ac:dyDescent="0.25">
      <c r="A25" s="200">
        <v>6</v>
      </c>
      <c r="B25" s="238" t="s">
        <v>182</v>
      </c>
      <c r="C25" s="142" t="s">
        <v>184</v>
      </c>
      <c r="D25" s="249" t="s">
        <v>189</v>
      </c>
      <c r="E25" s="171"/>
      <c r="F25" s="215"/>
      <c r="G25" s="325">
        <f t="shared" si="1"/>
        <v>2210</v>
      </c>
      <c r="H25" s="326">
        <f t="shared" si="2"/>
        <v>2320</v>
      </c>
      <c r="I25" s="329">
        <f t="shared" si="0"/>
        <v>600</v>
      </c>
      <c r="J25" s="330">
        <f t="shared" si="3"/>
        <v>630</v>
      </c>
      <c r="K25" s="329">
        <f>'Чарли в пленке Глэдис'!K25</f>
        <v>1610</v>
      </c>
      <c r="L25" s="330">
        <f t="shared" si="4"/>
        <v>1690</v>
      </c>
      <c r="M25" s="172"/>
      <c r="N25" s="172"/>
      <c r="O25" s="349">
        <v>600</v>
      </c>
      <c r="Q25" s="258"/>
      <c r="S25" s="258"/>
    </row>
    <row r="26" spans="1:21" ht="20.100000000000001" customHeight="1" x14ac:dyDescent="0.25">
      <c r="A26" s="200">
        <v>7</v>
      </c>
      <c r="B26" s="235" t="s">
        <v>183</v>
      </c>
      <c r="C26" s="142" t="s">
        <v>184</v>
      </c>
      <c r="D26" s="249" t="s">
        <v>190</v>
      </c>
      <c r="E26" s="171"/>
      <c r="F26" s="215"/>
      <c r="G26" s="325">
        <f t="shared" si="1"/>
        <v>700</v>
      </c>
      <c r="H26" s="326">
        <f t="shared" si="2"/>
        <v>730</v>
      </c>
      <c r="I26" s="329">
        <f t="shared" si="0"/>
        <v>40</v>
      </c>
      <c r="J26" s="330">
        <f t="shared" si="3"/>
        <v>40</v>
      </c>
      <c r="K26" s="329">
        <f>'Чарли в пленке Глэдис'!K26</f>
        <v>660</v>
      </c>
      <c r="L26" s="330">
        <f t="shared" si="4"/>
        <v>690</v>
      </c>
      <c r="M26" s="172"/>
      <c r="N26" s="172"/>
      <c r="O26" s="349">
        <v>40</v>
      </c>
      <c r="Q26" s="258"/>
      <c r="S26" s="258"/>
    </row>
    <row r="27" spans="1:21" ht="20.100000000000001" customHeight="1" x14ac:dyDescent="0.25">
      <c r="A27" s="200">
        <v>8</v>
      </c>
      <c r="B27" s="238" t="s">
        <v>330</v>
      </c>
      <c r="C27" s="142" t="s">
        <v>184</v>
      </c>
      <c r="D27" s="249" t="s">
        <v>331</v>
      </c>
      <c r="E27" s="171"/>
      <c r="F27" s="215"/>
      <c r="G27" s="325">
        <f t="shared" si="1"/>
        <v>2630</v>
      </c>
      <c r="H27" s="326">
        <f t="shared" si="2"/>
        <v>2760</v>
      </c>
      <c r="I27" s="329">
        <f t="shared" si="0"/>
        <v>390</v>
      </c>
      <c r="J27" s="330">
        <f t="shared" si="3"/>
        <v>410</v>
      </c>
      <c r="K27" s="329">
        <f>'Чарли в пленке Глэдис'!K27</f>
        <v>2240</v>
      </c>
      <c r="L27" s="330">
        <f t="shared" si="4"/>
        <v>2350</v>
      </c>
      <c r="M27" s="172"/>
      <c r="N27" s="172"/>
      <c r="O27" s="349">
        <v>390</v>
      </c>
      <c r="Q27" s="258"/>
      <c r="S27" s="258"/>
    </row>
    <row r="28" spans="1:21" ht="20.100000000000001" customHeight="1" x14ac:dyDescent="0.25">
      <c r="A28" s="200">
        <v>9</v>
      </c>
      <c r="B28" s="203" t="s">
        <v>192</v>
      </c>
      <c r="C28" s="65" t="s">
        <v>10</v>
      </c>
      <c r="D28" s="46" t="s">
        <v>11</v>
      </c>
      <c r="E28" s="74">
        <v>2</v>
      </c>
      <c r="F28" s="212">
        <v>0.01</v>
      </c>
      <c r="G28" s="325">
        <f t="shared" si="1"/>
        <v>1640</v>
      </c>
      <c r="H28" s="326">
        <f t="shared" si="2"/>
        <v>1730</v>
      </c>
      <c r="I28" s="329">
        <f t="shared" si="0"/>
        <v>700</v>
      </c>
      <c r="J28" s="330">
        <f t="shared" si="3"/>
        <v>740</v>
      </c>
      <c r="K28" s="329">
        <f>'Чарли в пленке Глэдис'!K28</f>
        <v>940</v>
      </c>
      <c r="L28" s="330">
        <f t="shared" si="4"/>
        <v>990</v>
      </c>
      <c r="O28" s="349">
        <v>700</v>
      </c>
      <c r="Q28" s="258"/>
      <c r="S28" s="258"/>
    </row>
    <row r="29" spans="1:21" ht="20.100000000000001" customHeight="1" x14ac:dyDescent="0.25">
      <c r="A29" s="200">
        <v>10</v>
      </c>
      <c r="B29" s="204" t="s">
        <v>196</v>
      </c>
      <c r="C29" s="66" t="s">
        <v>217</v>
      </c>
      <c r="D29" s="25" t="s">
        <v>173</v>
      </c>
      <c r="E29" s="74"/>
      <c r="F29" s="212"/>
      <c r="G29" s="325">
        <f t="shared" si="1"/>
        <v>1960</v>
      </c>
      <c r="H29" s="326">
        <f t="shared" si="2"/>
        <v>2060</v>
      </c>
      <c r="I29" s="329">
        <f t="shared" si="0"/>
        <v>820</v>
      </c>
      <c r="J29" s="330">
        <f t="shared" si="3"/>
        <v>860</v>
      </c>
      <c r="K29" s="329">
        <f>'Чарли в пленке Глэдис'!K29</f>
        <v>1140</v>
      </c>
      <c r="L29" s="330">
        <f t="shared" si="4"/>
        <v>1200</v>
      </c>
      <c r="O29" s="349">
        <v>820</v>
      </c>
      <c r="Q29" s="258"/>
      <c r="S29" s="258"/>
    </row>
    <row r="30" spans="1:21" ht="20.100000000000001" customHeight="1" x14ac:dyDescent="0.25">
      <c r="A30" s="200">
        <v>11</v>
      </c>
      <c r="B30" s="203" t="s">
        <v>274</v>
      </c>
      <c r="C30" s="67" t="s">
        <v>217</v>
      </c>
      <c r="D30" s="36" t="s">
        <v>13</v>
      </c>
      <c r="E30" s="74">
        <v>3</v>
      </c>
      <c r="F30" s="212">
        <v>0.01</v>
      </c>
      <c r="G30" s="325">
        <f t="shared" si="1"/>
        <v>2020</v>
      </c>
      <c r="H30" s="326">
        <f t="shared" si="2"/>
        <v>2120</v>
      </c>
      <c r="I30" s="329">
        <f t="shared" si="0"/>
        <v>970</v>
      </c>
      <c r="J30" s="330">
        <f t="shared" si="3"/>
        <v>1020</v>
      </c>
      <c r="K30" s="329">
        <f>'Чарли в пленке Глэдис'!K30</f>
        <v>1050</v>
      </c>
      <c r="L30" s="330">
        <f t="shared" si="4"/>
        <v>1100</v>
      </c>
      <c r="O30" s="349">
        <v>970</v>
      </c>
      <c r="Q30" s="258"/>
      <c r="S30" s="258"/>
    </row>
    <row r="31" spans="1:21" ht="20.100000000000001" customHeight="1" x14ac:dyDescent="0.25">
      <c r="A31" s="200">
        <v>12</v>
      </c>
      <c r="B31" s="201" t="s">
        <v>115</v>
      </c>
      <c r="C31" s="66" t="s">
        <v>217</v>
      </c>
      <c r="D31" s="25" t="s">
        <v>127</v>
      </c>
      <c r="E31" s="74"/>
      <c r="F31" s="212"/>
      <c r="G31" s="325">
        <f t="shared" si="1"/>
        <v>2440</v>
      </c>
      <c r="H31" s="326">
        <f t="shared" si="2"/>
        <v>2560</v>
      </c>
      <c r="I31" s="329">
        <f t="shared" si="0"/>
        <v>1160</v>
      </c>
      <c r="J31" s="330">
        <f t="shared" si="3"/>
        <v>1220</v>
      </c>
      <c r="K31" s="329">
        <f>'Чарли в пленке Глэдис'!K31</f>
        <v>1280</v>
      </c>
      <c r="L31" s="330">
        <f t="shared" si="4"/>
        <v>1340</v>
      </c>
      <c r="O31" s="349">
        <v>1160</v>
      </c>
      <c r="Q31" s="258"/>
      <c r="S31" s="258"/>
    </row>
    <row r="32" spans="1:21" ht="20.100000000000001" customHeight="1" x14ac:dyDescent="0.25">
      <c r="A32" s="200">
        <v>13</v>
      </c>
      <c r="B32" s="201" t="s">
        <v>262</v>
      </c>
      <c r="C32" s="66" t="s">
        <v>217</v>
      </c>
      <c r="D32" s="25" t="s">
        <v>264</v>
      </c>
      <c r="E32" s="74"/>
      <c r="F32" s="212"/>
      <c r="G32" s="325">
        <f t="shared" si="1"/>
        <v>2110</v>
      </c>
      <c r="H32" s="326">
        <f t="shared" si="2"/>
        <v>2220</v>
      </c>
      <c r="I32" s="329">
        <f t="shared" si="0"/>
        <v>990</v>
      </c>
      <c r="J32" s="330">
        <f t="shared" si="3"/>
        <v>1040</v>
      </c>
      <c r="K32" s="329">
        <f>'Чарли в пленке Глэдис'!K32</f>
        <v>1120</v>
      </c>
      <c r="L32" s="330">
        <f t="shared" si="4"/>
        <v>1180</v>
      </c>
      <c r="O32" s="349">
        <v>990</v>
      </c>
      <c r="Q32" s="258"/>
      <c r="S32" s="258"/>
    </row>
    <row r="33" spans="1:19" ht="20.100000000000001" customHeight="1" x14ac:dyDescent="0.25">
      <c r="A33" s="200">
        <v>14</v>
      </c>
      <c r="B33" s="201" t="s">
        <v>265</v>
      </c>
      <c r="C33" s="66" t="s">
        <v>217</v>
      </c>
      <c r="D33" s="25" t="s">
        <v>266</v>
      </c>
      <c r="E33" s="74"/>
      <c r="F33" s="212"/>
      <c r="G33" s="325">
        <f t="shared" si="1"/>
        <v>2510</v>
      </c>
      <c r="H33" s="326">
        <f t="shared" si="2"/>
        <v>2640</v>
      </c>
      <c r="I33" s="329">
        <f t="shared" si="0"/>
        <v>1190</v>
      </c>
      <c r="J33" s="330">
        <f t="shared" si="3"/>
        <v>1250</v>
      </c>
      <c r="K33" s="329">
        <f>'Чарли в пленке Глэдис'!K33</f>
        <v>1320</v>
      </c>
      <c r="L33" s="330">
        <f t="shared" si="4"/>
        <v>1390</v>
      </c>
      <c r="O33" s="349">
        <v>1190</v>
      </c>
      <c r="Q33" s="258"/>
      <c r="S33" s="258"/>
    </row>
    <row r="34" spans="1:19" ht="20.100000000000001" customHeight="1" x14ac:dyDescent="0.25">
      <c r="A34" s="200">
        <v>15</v>
      </c>
      <c r="B34" s="203" t="s">
        <v>275</v>
      </c>
      <c r="C34" s="67" t="s">
        <v>217</v>
      </c>
      <c r="D34" s="58" t="s">
        <v>14</v>
      </c>
      <c r="E34" s="74">
        <v>4</v>
      </c>
      <c r="F34" s="212">
        <v>0.01</v>
      </c>
      <c r="G34" s="325">
        <f t="shared" si="1"/>
        <v>2360</v>
      </c>
      <c r="H34" s="326">
        <f t="shared" si="2"/>
        <v>2480</v>
      </c>
      <c r="I34" s="329">
        <f t="shared" si="0"/>
        <v>1200</v>
      </c>
      <c r="J34" s="330">
        <f t="shared" si="3"/>
        <v>1260</v>
      </c>
      <c r="K34" s="329">
        <f>'Чарли в пленке Глэдис'!K34</f>
        <v>1160</v>
      </c>
      <c r="L34" s="330">
        <f t="shared" si="4"/>
        <v>1220</v>
      </c>
      <c r="O34" s="349">
        <v>1200</v>
      </c>
      <c r="Q34" s="258"/>
      <c r="S34" s="258"/>
    </row>
    <row r="35" spans="1:19" ht="20.100000000000001" customHeight="1" x14ac:dyDescent="0.25">
      <c r="A35" s="200">
        <v>16</v>
      </c>
      <c r="B35" s="201" t="s">
        <v>116</v>
      </c>
      <c r="C35" s="66" t="s">
        <v>217</v>
      </c>
      <c r="D35" s="25" t="s">
        <v>128</v>
      </c>
      <c r="E35" s="74"/>
      <c r="F35" s="212"/>
      <c r="G35" s="325">
        <f t="shared" si="1"/>
        <v>2870</v>
      </c>
      <c r="H35" s="326">
        <f t="shared" si="2"/>
        <v>3010</v>
      </c>
      <c r="I35" s="329">
        <f t="shared" si="0"/>
        <v>1440</v>
      </c>
      <c r="J35" s="330">
        <f t="shared" si="3"/>
        <v>1510</v>
      </c>
      <c r="K35" s="329">
        <f>'Чарли в пленке Глэдис'!K35</f>
        <v>1430</v>
      </c>
      <c r="L35" s="330">
        <f t="shared" si="4"/>
        <v>1500</v>
      </c>
      <c r="O35" s="349">
        <v>1440</v>
      </c>
      <c r="Q35" s="258"/>
      <c r="S35" s="258"/>
    </row>
    <row r="36" spans="1:19" ht="20.100000000000001" customHeight="1" x14ac:dyDescent="0.25">
      <c r="A36" s="200">
        <v>17</v>
      </c>
      <c r="B36" s="203" t="s">
        <v>285</v>
      </c>
      <c r="C36" s="69" t="s">
        <v>218</v>
      </c>
      <c r="D36" s="24" t="s">
        <v>15</v>
      </c>
      <c r="E36" s="74">
        <v>5</v>
      </c>
      <c r="F36" s="212">
        <v>0.01</v>
      </c>
      <c r="G36" s="325">
        <f t="shared" si="1"/>
        <v>2530</v>
      </c>
      <c r="H36" s="326">
        <f t="shared" si="2"/>
        <v>2660</v>
      </c>
      <c r="I36" s="329">
        <f t="shared" si="0"/>
        <v>1310</v>
      </c>
      <c r="J36" s="330">
        <f t="shared" si="3"/>
        <v>1380</v>
      </c>
      <c r="K36" s="329">
        <f>'Чарли в пленке Глэдис'!K36</f>
        <v>1220</v>
      </c>
      <c r="L36" s="330">
        <f t="shared" si="4"/>
        <v>1280</v>
      </c>
      <c r="O36" s="349">
        <v>1310</v>
      </c>
      <c r="Q36" s="258"/>
      <c r="S36" s="258"/>
    </row>
    <row r="37" spans="1:19" ht="20.100000000000001" customHeight="1" x14ac:dyDescent="0.25">
      <c r="A37" s="200">
        <v>18</v>
      </c>
      <c r="B37" s="204" t="s">
        <v>216</v>
      </c>
      <c r="C37" s="66" t="s">
        <v>217</v>
      </c>
      <c r="D37" s="31" t="s">
        <v>174</v>
      </c>
      <c r="E37" s="74"/>
      <c r="F37" s="212"/>
      <c r="G37" s="325">
        <f t="shared" si="1"/>
        <v>3070</v>
      </c>
      <c r="H37" s="326">
        <f t="shared" si="2"/>
        <v>3220</v>
      </c>
      <c r="I37" s="329">
        <f t="shared" si="0"/>
        <v>1580</v>
      </c>
      <c r="J37" s="330">
        <f t="shared" si="3"/>
        <v>1660</v>
      </c>
      <c r="K37" s="329">
        <f>'Чарли в пленке Глэдис'!K37</f>
        <v>1490</v>
      </c>
      <c r="L37" s="330">
        <f t="shared" si="4"/>
        <v>1560</v>
      </c>
      <c r="O37" s="349">
        <v>1580</v>
      </c>
      <c r="Q37" s="258"/>
      <c r="S37" s="258"/>
    </row>
    <row r="38" spans="1:19" ht="20.100000000000001" customHeight="1" x14ac:dyDescent="0.25">
      <c r="A38" s="200">
        <v>19</v>
      </c>
      <c r="B38" s="203" t="s">
        <v>286</v>
      </c>
      <c r="C38" s="69" t="s">
        <v>218</v>
      </c>
      <c r="D38" s="36" t="s">
        <v>16</v>
      </c>
      <c r="E38" s="74">
        <v>5</v>
      </c>
      <c r="F38" s="212">
        <v>0.01</v>
      </c>
      <c r="G38" s="325">
        <f t="shared" si="1"/>
        <v>2700</v>
      </c>
      <c r="H38" s="326">
        <f t="shared" si="2"/>
        <v>2830</v>
      </c>
      <c r="I38" s="329">
        <f t="shared" si="0"/>
        <v>1420</v>
      </c>
      <c r="J38" s="330">
        <f t="shared" si="3"/>
        <v>1490</v>
      </c>
      <c r="K38" s="329">
        <f>'Чарли в пленке Глэдис'!K38</f>
        <v>1280</v>
      </c>
      <c r="L38" s="330">
        <f t="shared" si="4"/>
        <v>1340</v>
      </c>
      <c r="O38" s="349">
        <v>1420</v>
      </c>
      <c r="Q38" s="258"/>
      <c r="S38" s="258"/>
    </row>
    <row r="39" spans="1:19" ht="20.100000000000001" customHeight="1" x14ac:dyDescent="0.25">
      <c r="A39" s="200">
        <v>20</v>
      </c>
      <c r="B39" s="201" t="s">
        <v>117</v>
      </c>
      <c r="C39" s="66" t="s">
        <v>217</v>
      </c>
      <c r="D39" s="25" t="s">
        <v>129</v>
      </c>
      <c r="E39" s="74"/>
      <c r="F39" s="212"/>
      <c r="G39" s="325">
        <f t="shared" si="1"/>
        <v>3300</v>
      </c>
      <c r="H39" s="326">
        <f t="shared" si="2"/>
        <v>3470</v>
      </c>
      <c r="I39" s="329">
        <f t="shared" si="0"/>
        <v>1730</v>
      </c>
      <c r="J39" s="330">
        <f t="shared" si="3"/>
        <v>1820</v>
      </c>
      <c r="K39" s="329">
        <f>'Чарли в пленке Глэдис'!K39</f>
        <v>1570</v>
      </c>
      <c r="L39" s="330">
        <f t="shared" si="4"/>
        <v>1650</v>
      </c>
      <c r="O39" s="349">
        <v>1730</v>
      </c>
      <c r="Q39" s="258"/>
      <c r="S39" s="258"/>
    </row>
    <row r="40" spans="1:19" ht="20.100000000000001" customHeight="1" x14ac:dyDescent="0.25">
      <c r="A40" s="200">
        <v>21</v>
      </c>
      <c r="B40" s="205" t="s">
        <v>284</v>
      </c>
      <c r="C40" s="68" t="s">
        <v>222</v>
      </c>
      <c r="D40" s="24" t="s">
        <v>21</v>
      </c>
      <c r="E40" s="74">
        <v>3</v>
      </c>
      <c r="F40" s="212">
        <v>0.01</v>
      </c>
      <c r="G40" s="325">
        <f t="shared" si="1"/>
        <v>2040</v>
      </c>
      <c r="H40" s="326">
        <f t="shared" si="2"/>
        <v>2140</v>
      </c>
      <c r="I40" s="329">
        <f t="shared" si="0"/>
        <v>820</v>
      </c>
      <c r="J40" s="330">
        <f t="shared" si="3"/>
        <v>860</v>
      </c>
      <c r="K40" s="329">
        <f>'Чарли в пленке Глэдис'!K40</f>
        <v>1220</v>
      </c>
      <c r="L40" s="330">
        <f t="shared" si="4"/>
        <v>1280</v>
      </c>
      <c r="O40" s="349">
        <v>820</v>
      </c>
      <c r="Q40" s="258"/>
      <c r="S40" s="258"/>
    </row>
    <row r="41" spans="1:19" ht="20.100000000000001" customHeight="1" x14ac:dyDescent="0.25">
      <c r="A41" s="200">
        <v>22</v>
      </c>
      <c r="B41" s="206" t="s">
        <v>235</v>
      </c>
      <c r="C41" s="68" t="s">
        <v>222</v>
      </c>
      <c r="D41" s="24" t="s">
        <v>247</v>
      </c>
      <c r="E41" s="74"/>
      <c r="F41" s="212"/>
      <c r="G41" s="325">
        <f t="shared" si="1"/>
        <v>2250</v>
      </c>
      <c r="H41" s="326">
        <f t="shared" si="2"/>
        <v>2360</v>
      </c>
      <c r="I41" s="329">
        <f t="shared" si="0"/>
        <v>1020</v>
      </c>
      <c r="J41" s="330">
        <f t="shared" si="3"/>
        <v>1070</v>
      </c>
      <c r="K41" s="329">
        <f>'Чарли в пленке Глэдис'!K41</f>
        <v>1230</v>
      </c>
      <c r="L41" s="330">
        <f t="shared" si="4"/>
        <v>1290</v>
      </c>
      <c r="O41" s="349">
        <v>1020</v>
      </c>
      <c r="Q41" s="258"/>
      <c r="S41" s="258"/>
    </row>
    <row r="42" spans="1:19" ht="20.100000000000001" customHeight="1" x14ac:dyDescent="0.25">
      <c r="A42" s="200">
        <v>23</v>
      </c>
      <c r="B42" s="203" t="s">
        <v>283</v>
      </c>
      <c r="C42" s="68" t="s">
        <v>219</v>
      </c>
      <c r="D42" s="24" t="s">
        <v>17</v>
      </c>
      <c r="E42" s="74">
        <v>6</v>
      </c>
      <c r="F42" s="212">
        <v>0.01</v>
      </c>
      <c r="G42" s="325">
        <f t="shared" si="1"/>
        <v>3300</v>
      </c>
      <c r="H42" s="326">
        <f t="shared" si="2"/>
        <v>3460</v>
      </c>
      <c r="I42" s="329">
        <f t="shared" ref="I42:I65" si="5">ROUND(O42*(1+ОбщаяНаценка/100),-1)</f>
        <v>1850</v>
      </c>
      <c r="J42" s="330">
        <f t="shared" si="3"/>
        <v>1940</v>
      </c>
      <c r="K42" s="329">
        <f>'Чарли в пленке Глэдис'!K42</f>
        <v>1450</v>
      </c>
      <c r="L42" s="330">
        <f t="shared" si="4"/>
        <v>1520</v>
      </c>
      <c r="O42" s="349">
        <v>1850</v>
      </c>
      <c r="Q42" s="258"/>
      <c r="S42" s="258"/>
    </row>
    <row r="43" spans="1:19" ht="20.100000000000001" customHeight="1" x14ac:dyDescent="0.25">
      <c r="A43" s="200">
        <v>24</v>
      </c>
      <c r="B43" s="222" t="s">
        <v>282</v>
      </c>
      <c r="C43" s="68" t="s">
        <v>220</v>
      </c>
      <c r="D43" s="24" t="s">
        <v>17</v>
      </c>
      <c r="E43" s="74">
        <v>6</v>
      </c>
      <c r="F43" s="212">
        <v>0.01</v>
      </c>
      <c r="G43" s="325">
        <f t="shared" si="1"/>
        <v>3090</v>
      </c>
      <c r="H43" s="326">
        <f t="shared" si="2"/>
        <v>3240</v>
      </c>
      <c r="I43" s="329">
        <f t="shared" si="5"/>
        <v>1640</v>
      </c>
      <c r="J43" s="330">
        <f t="shared" si="3"/>
        <v>1720</v>
      </c>
      <c r="K43" s="329">
        <f>'Чарли в пленке Глэдис'!K43</f>
        <v>1450</v>
      </c>
      <c r="L43" s="330">
        <f t="shared" si="4"/>
        <v>1520</v>
      </c>
      <c r="O43" s="349">
        <v>1640</v>
      </c>
      <c r="Q43" s="258"/>
      <c r="S43" s="258"/>
    </row>
    <row r="44" spans="1:19" ht="20.100000000000001" customHeight="1" x14ac:dyDescent="0.25">
      <c r="A44" s="200">
        <v>25</v>
      </c>
      <c r="B44" s="201" t="s">
        <v>118</v>
      </c>
      <c r="C44" s="66" t="s">
        <v>217</v>
      </c>
      <c r="D44" s="25" t="s">
        <v>130</v>
      </c>
      <c r="E44" s="74"/>
      <c r="F44" s="212"/>
      <c r="G44" s="325">
        <f t="shared" si="1"/>
        <v>4000</v>
      </c>
      <c r="H44" s="326">
        <f t="shared" si="2"/>
        <v>4200</v>
      </c>
      <c r="I44" s="329">
        <f t="shared" si="5"/>
        <v>2210</v>
      </c>
      <c r="J44" s="330">
        <f t="shared" si="3"/>
        <v>2320</v>
      </c>
      <c r="K44" s="329">
        <f>'Чарли в пленке Глэдис'!K44</f>
        <v>1790</v>
      </c>
      <c r="L44" s="330">
        <f t="shared" si="4"/>
        <v>1880</v>
      </c>
      <c r="O44" s="349">
        <v>2210</v>
      </c>
      <c r="Q44" s="258"/>
      <c r="S44" s="258"/>
    </row>
    <row r="45" spans="1:19" ht="20.100000000000001" customHeight="1" x14ac:dyDescent="0.25">
      <c r="A45" s="200">
        <v>26</v>
      </c>
      <c r="B45" s="204" t="s">
        <v>119</v>
      </c>
      <c r="C45" s="66" t="s">
        <v>217</v>
      </c>
      <c r="D45" s="25" t="s">
        <v>130</v>
      </c>
      <c r="E45" s="74"/>
      <c r="F45" s="212"/>
      <c r="G45" s="325">
        <f t="shared" si="1"/>
        <v>3800</v>
      </c>
      <c r="H45" s="326">
        <f t="shared" si="2"/>
        <v>3990</v>
      </c>
      <c r="I45" s="329">
        <f t="shared" si="5"/>
        <v>2010</v>
      </c>
      <c r="J45" s="330">
        <f t="shared" si="3"/>
        <v>2110</v>
      </c>
      <c r="K45" s="329">
        <f>'Чарли в пленке Глэдис'!K45</f>
        <v>1790</v>
      </c>
      <c r="L45" s="330">
        <f t="shared" si="4"/>
        <v>1880</v>
      </c>
      <c r="O45" s="349">
        <v>2010</v>
      </c>
      <c r="Q45" s="258"/>
      <c r="S45" s="258"/>
    </row>
    <row r="46" spans="1:19" ht="20.100000000000001" customHeight="1" x14ac:dyDescent="0.25">
      <c r="A46" s="200">
        <v>27</v>
      </c>
      <c r="B46" s="201" t="s">
        <v>153</v>
      </c>
      <c r="C46" s="68" t="s">
        <v>221</v>
      </c>
      <c r="D46" s="25" t="s">
        <v>169</v>
      </c>
      <c r="E46" s="74"/>
      <c r="F46" s="212"/>
      <c r="G46" s="325">
        <f t="shared" si="1"/>
        <v>4290</v>
      </c>
      <c r="H46" s="326">
        <f t="shared" si="2"/>
        <v>4500</v>
      </c>
      <c r="I46" s="329">
        <f t="shared" si="5"/>
        <v>1450</v>
      </c>
      <c r="J46" s="330">
        <f t="shared" si="3"/>
        <v>1520</v>
      </c>
      <c r="K46" s="329">
        <f>'Чарли в пленке Глэдис'!K46</f>
        <v>2840</v>
      </c>
      <c r="L46" s="330">
        <f t="shared" si="4"/>
        <v>2980</v>
      </c>
      <c r="O46" s="349">
        <v>1450</v>
      </c>
      <c r="Q46" s="258"/>
      <c r="S46" s="258"/>
    </row>
    <row r="47" spans="1:19" ht="20.100000000000001" customHeight="1" x14ac:dyDescent="0.25">
      <c r="A47" s="200">
        <v>28</v>
      </c>
      <c r="B47" s="205" t="s">
        <v>281</v>
      </c>
      <c r="C47" s="68" t="s">
        <v>222</v>
      </c>
      <c r="D47" s="24" t="s">
        <v>22</v>
      </c>
      <c r="E47" s="74">
        <v>3</v>
      </c>
      <c r="F47" s="212">
        <v>0.01</v>
      </c>
      <c r="G47" s="325">
        <f t="shared" si="1"/>
        <v>2150</v>
      </c>
      <c r="H47" s="326">
        <f t="shared" si="2"/>
        <v>2260</v>
      </c>
      <c r="I47" s="329">
        <f t="shared" si="5"/>
        <v>920</v>
      </c>
      <c r="J47" s="330">
        <f t="shared" si="3"/>
        <v>970</v>
      </c>
      <c r="K47" s="329">
        <f>'Чарли в пленке Глэдис'!K47</f>
        <v>1230</v>
      </c>
      <c r="L47" s="330">
        <f t="shared" si="4"/>
        <v>1290</v>
      </c>
      <c r="O47" s="349">
        <v>920</v>
      </c>
      <c r="Q47" s="258"/>
      <c r="S47" s="258"/>
    </row>
    <row r="48" spans="1:19" ht="20.100000000000001" customHeight="1" x14ac:dyDescent="0.25">
      <c r="A48" s="200">
        <v>29</v>
      </c>
      <c r="B48" s="209" t="s">
        <v>236</v>
      </c>
      <c r="C48" s="68" t="s">
        <v>222</v>
      </c>
      <c r="D48" s="24" t="s">
        <v>246</v>
      </c>
      <c r="E48" s="74"/>
      <c r="F48" s="212"/>
      <c r="G48" s="325">
        <f t="shared" si="1"/>
        <v>2460</v>
      </c>
      <c r="H48" s="326">
        <f t="shared" si="2"/>
        <v>2590</v>
      </c>
      <c r="I48" s="329">
        <f t="shared" si="5"/>
        <v>1160</v>
      </c>
      <c r="J48" s="330">
        <f t="shared" si="3"/>
        <v>1220</v>
      </c>
      <c r="K48" s="329">
        <f>'Чарли в пленке Глэдис'!K48</f>
        <v>1300</v>
      </c>
      <c r="L48" s="330">
        <f t="shared" si="4"/>
        <v>1370</v>
      </c>
      <c r="O48" s="349">
        <v>1160</v>
      </c>
      <c r="Q48" s="258"/>
      <c r="S48" s="258"/>
    </row>
    <row r="49" spans="1:19" ht="20.100000000000001" customHeight="1" x14ac:dyDescent="0.25">
      <c r="A49" s="200">
        <v>30</v>
      </c>
      <c r="B49" s="205" t="s">
        <v>280</v>
      </c>
      <c r="C49" s="68" t="s">
        <v>221</v>
      </c>
      <c r="D49" s="24" t="s">
        <v>19</v>
      </c>
      <c r="E49" s="74">
        <v>4</v>
      </c>
      <c r="F49" s="212">
        <v>0.01</v>
      </c>
      <c r="G49" s="325">
        <f t="shared" si="1"/>
        <v>3480</v>
      </c>
      <c r="H49" s="326">
        <f t="shared" si="2"/>
        <v>3650</v>
      </c>
      <c r="I49" s="329">
        <f t="shared" si="5"/>
        <v>1200</v>
      </c>
      <c r="J49" s="330">
        <f t="shared" si="3"/>
        <v>1260</v>
      </c>
      <c r="K49" s="329">
        <f>'Чарли в пленке Глэдис'!K49</f>
        <v>2280</v>
      </c>
      <c r="L49" s="330">
        <f t="shared" si="4"/>
        <v>2390</v>
      </c>
      <c r="O49" s="349">
        <v>1200</v>
      </c>
      <c r="Q49" s="258"/>
      <c r="S49" s="258"/>
    </row>
    <row r="50" spans="1:19" ht="20.100000000000001" customHeight="1" x14ac:dyDescent="0.25">
      <c r="A50" s="200">
        <v>31</v>
      </c>
      <c r="B50" s="208" t="s">
        <v>193</v>
      </c>
      <c r="C50" s="142" t="s">
        <v>107</v>
      </c>
      <c r="D50" s="105" t="s">
        <v>108</v>
      </c>
      <c r="E50" s="171"/>
      <c r="F50" s="215"/>
      <c r="G50" s="325">
        <f t="shared" si="1"/>
        <v>3460</v>
      </c>
      <c r="H50" s="326">
        <f t="shared" si="2"/>
        <v>3640</v>
      </c>
      <c r="I50" s="329">
        <f t="shared" si="5"/>
        <v>1900</v>
      </c>
      <c r="J50" s="330">
        <f t="shared" si="3"/>
        <v>2000</v>
      </c>
      <c r="K50" s="329">
        <f>'Чарли в пленке Глэдис'!K50</f>
        <v>1560</v>
      </c>
      <c r="L50" s="330">
        <f t="shared" si="4"/>
        <v>1640</v>
      </c>
      <c r="O50" s="349">
        <v>1900</v>
      </c>
      <c r="Q50" s="258"/>
      <c r="S50" s="258"/>
    </row>
    <row r="51" spans="1:19" ht="20.100000000000001" customHeight="1" x14ac:dyDescent="0.25">
      <c r="A51" s="200">
        <v>32</v>
      </c>
      <c r="B51" s="238" t="s">
        <v>336</v>
      </c>
      <c r="C51" s="142" t="s">
        <v>107</v>
      </c>
      <c r="D51" s="105" t="s">
        <v>337</v>
      </c>
      <c r="E51" s="171"/>
      <c r="F51" s="215"/>
      <c r="G51" s="325">
        <f t="shared" si="1"/>
        <v>3760</v>
      </c>
      <c r="H51" s="326">
        <f t="shared" si="2"/>
        <v>3950</v>
      </c>
      <c r="I51" s="329">
        <f t="shared" si="5"/>
        <v>1970</v>
      </c>
      <c r="J51" s="330">
        <f t="shared" si="3"/>
        <v>2070</v>
      </c>
      <c r="K51" s="329">
        <f>'Чарли в пленке Глэдис'!K51</f>
        <v>1790</v>
      </c>
      <c r="L51" s="330">
        <f t="shared" si="4"/>
        <v>1880</v>
      </c>
      <c r="O51" s="349">
        <v>1970</v>
      </c>
      <c r="Q51" s="258"/>
      <c r="S51" s="258"/>
    </row>
    <row r="52" spans="1:19" ht="20.100000000000001" customHeight="1" x14ac:dyDescent="0.25">
      <c r="A52" s="200">
        <v>33</v>
      </c>
      <c r="B52" s="201" t="s">
        <v>267</v>
      </c>
      <c r="C52" s="68" t="s">
        <v>221</v>
      </c>
      <c r="D52" s="24" t="s">
        <v>277</v>
      </c>
      <c r="E52" s="74"/>
      <c r="F52" s="212"/>
      <c r="G52" s="325">
        <f t="shared" si="1"/>
        <v>2840</v>
      </c>
      <c r="H52" s="326">
        <f t="shared" si="2"/>
        <v>2980</v>
      </c>
      <c r="I52" s="329">
        <f t="shared" si="5"/>
        <v>1160</v>
      </c>
      <c r="J52" s="330">
        <f t="shared" si="3"/>
        <v>1220</v>
      </c>
      <c r="K52" s="329">
        <f>'Чарли в пленке Глэдис'!K52</f>
        <v>1680</v>
      </c>
      <c r="L52" s="330">
        <f t="shared" si="4"/>
        <v>1760</v>
      </c>
      <c r="O52" s="349">
        <v>1160</v>
      </c>
      <c r="Q52" s="258"/>
      <c r="S52" s="258"/>
    </row>
    <row r="53" spans="1:19" ht="20.100000000000001" customHeight="1" x14ac:dyDescent="0.25">
      <c r="A53" s="200">
        <v>34</v>
      </c>
      <c r="B53" s="201" t="s">
        <v>268</v>
      </c>
      <c r="C53" s="68" t="s">
        <v>221</v>
      </c>
      <c r="D53" s="24" t="s">
        <v>278</v>
      </c>
      <c r="E53" s="74"/>
      <c r="F53" s="212"/>
      <c r="G53" s="325">
        <f t="shared" si="1"/>
        <v>3530</v>
      </c>
      <c r="H53" s="326">
        <f t="shared" si="2"/>
        <v>3710</v>
      </c>
      <c r="I53" s="329">
        <f t="shared" si="5"/>
        <v>1400</v>
      </c>
      <c r="J53" s="330">
        <f t="shared" si="3"/>
        <v>1470</v>
      </c>
      <c r="K53" s="329">
        <f>'Чарли в пленке Глэдис'!K53</f>
        <v>2130</v>
      </c>
      <c r="L53" s="330">
        <f t="shared" si="4"/>
        <v>2240</v>
      </c>
      <c r="O53" s="349">
        <v>1400</v>
      </c>
      <c r="Q53" s="258"/>
      <c r="S53" s="258"/>
    </row>
    <row r="54" spans="1:19" ht="20.100000000000001" customHeight="1" x14ac:dyDescent="0.25">
      <c r="A54" s="200">
        <v>35</v>
      </c>
      <c r="B54" s="205" t="s">
        <v>279</v>
      </c>
      <c r="C54" s="68" t="s">
        <v>219</v>
      </c>
      <c r="D54" s="24" t="s">
        <v>18</v>
      </c>
      <c r="E54" s="74">
        <v>8</v>
      </c>
      <c r="F54" s="212">
        <v>0.02</v>
      </c>
      <c r="G54" s="325">
        <f t="shared" si="1"/>
        <v>3950</v>
      </c>
      <c r="H54" s="326">
        <f t="shared" si="2"/>
        <v>4140</v>
      </c>
      <c r="I54" s="329">
        <f t="shared" si="5"/>
        <v>2290</v>
      </c>
      <c r="J54" s="330">
        <f t="shared" si="3"/>
        <v>2400</v>
      </c>
      <c r="K54" s="329">
        <f>'Чарли в пленке Глэдис'!K54</f>
        <v>1660</v>
      </c>
      <c r="L54" s="330">
        <f t="shared" si="4"/>
        <v>1740</v>
      </c>
      <c r="O54" s="349">
        <v>2290</v>
      </c>
      <c r="Q54" s="258"/>
      <c r="S54" s="258"/>
    </row>
    <row r="55" spans="1:19" ht="20.100000000000001" customHeight="1" x14ac:dyDescent="0.25">
      <c r="A55" s="200">
        <v>36</v>
      </c>
      <c r="B55" s="201" t="s">
        <v>120</v>
      </c>
      <c r="C55" s="66" t="s">
        <v>217</v>
      </c>
      <c r="D55" s="25" t="s">
        <v>131</v>
      </c>
      <c r="E55" s="74"/>
      <c r="F55" s="212"/>
      <c r="G55" s="325">
        <f t="shared" si="1"/>
        <v>4860</v>
      </c>
      <c r="H55" s="326">
        <f t="shared" si="2"/>
        <v>5100</v>
      </c>
      <c r="I55" s="329">
        <f t="shared" si="5"/>
        <v>2780</v>
      </c>
      <c r="J55" s="330">
        <f t="shared" si="3"/>
        <v>2920</v>
      </c>
      <c r="K55" s="329">
        <f>'Чарли в пленке Глэдис'!K55</f>
        <v>2080</v>
      </c>
      <c r="L55" s="330">
        <f t="shared" si="4"/>
        <v>2180</v>
      </c>
      <c r="O55" s="349">
        <v>2780</v>
      </c>
      <c r="Q55" s="258"/>
      <c r="S55" s="258"/>
    </row>
    <row r="56" spans="1:19" ht="20.100000000000001" customHeight="1" x14ac:dyDescent="0.25">
      <c r="A56" s="200">
        <v>37</v>
      </c>
      <c r="B56" s="205" t="s">
        <v>47</v>
      </c>
      <c r="C56" s="70" t="s">
        <v>48</v>
      </c>
      <c r="D56" s="24" t="s">
        <v>49</v>
      </c>
      <c r="E56" s="74">
        <v>5</v>
      </c>
      <c r="F56" s="212">
        <v>0.01</v>
      </c>
      <c r="G56" s="325">
        <f t="shared" si="1"/>
        <v>3000</v>
      </c>
      <c r="H56" s="326">
        <f t="shared" si="2"/>
        <v>3150</v>
      </c>
      <c r="I56" s="329">
        <f t="shared" si="5"/>
        <v>1340</v>
      </c>
      <c r="J56" s="330">
        <f t="shared" si="3"/>
        <v>1410</v>
      </c>
      <c r="K56" s="329">
        <f>'Чарли в пленке Глэдис'!K56</f>
        <v>1660</v>
      </c>
      <c r="L56" s="330">
        <f t="shared" si="4"/>
        <v>1740</v>
      </c>
      <c r="O56" s="349">
        <v>1340</v>
      </c>
      <c r="Q56" s="258"/>
      <c r="S56" s="258"/>
    </row>
    <row r="57" spans="1:19" ht="20.100000000000001" customHeight="1" x14ac:dyDescent="0.25">
      <c r="A57" s="200">
        <v>38</v>
      </c>
      <c r="B57" s="205" t="s">
        <v>44</v>
      </c>
      <c r="C57" s="70" t="s">
        <v>45</v>
      </c>
      <c r="D57" s="24" t="s">
        <v>38</v>
      </c>
      <c r="E57" s="74">
        <v>6</v>
      </c>
      <c r="F57" s="212">
        <v>0.01</v>
      </c>
      <c r="G57" s="325">
        <f t="shared" si="1"/>
        <v>3280</v>
      </c>
      <c r="H57" s="326">
        <f t="shared" si="2"/>
        <v>3440</v>
      </c>
      <c r="I57" s="329">
        <f t="shared" si="5"/>
        <v>1850</v>
      </c>
      <c r="J57" s="330">
        <f t="shared" si="3"/>
        <v>1940</v>
      </c>
      <c r="K57" s="329">
        <f>'Чарли в пленке Глэдис'!K57</f>
        <v>1430</v>
      </c>
      <c r="L57" s="330">
        <f t="shared" si="4"/>
        <v>1500</v>
      </c>
      <c r="O57" s="349">
        <v>1850</v>
      </c>
      <c r="Q57" s="258"/>
      <c r="S57" s="258"/>
    </row>
    <row r="58" spans="1:19" ht="20.100000000000001" customHeight="1" x14ac:dyDescent="0.25">
      <c r="A58" s="200">
        <v>39</v>
      </c>
      <c r="B58" s="210" t="s">
        <v>96</v>
      </c>
      <c r="C58" s="70" t="s">
        <v>97</v>
      </c>
      <c r="D58" s="24" t="s">
        <v>38</v>
      </c>
      <c r="E58" s="74">
        <v>6</v>
      </c>
      <c r="F58" s="212">
        <v>0.01</v>
      </c>
      <c r="G58" s="325">
        <f t="shared" si="1"/>
        <v>3070</v>
      </c>
      <c r="H58" s="326">
        <f t="shared" si="2"/>
        <v>3220</v>
      </c>
      <c r="I58" s="329">
        <f t="shared" si="5"/>
        <v>1640</v>
      </c>
      <c r="J58" s="330">
        <f t="shared" si="3"/>
        <v>1720</v>
      </c>
      <c r="K58" s="329">
        <f>'Чарли в пленке Глэдис'!K58</f>
        <v>1430</v>
      </c>
      <c r="L58" s="330">
        <f t="shared" si="4"/>
        <v>1500</v>
      </c>
      <c r="O58" s="349">
        <v>1640</v>
      </c>
      <c r="Q58" s="258"/>
      <c r="S58" s="258"/>
    </row>
    <row r="59" spans="1:19" ht="20.100000000000001" customHeight="1" x14ac:dyDescent="0.25">
      <c r="A59" s="200">
        <v>40</v>
      </c>
      <c r="B59" s="210" t="s">
        <v>269</v>
      </c>
      <c r="C59" s="70" t="s">
        <v>45</v>
      </c>
      <c r="D59" s="24" t="s">
        <v>270</v>
      </c>
      <c r="E59" s="74"/>
      <c r="F59" s="212"/>
      <c r="G59" s="325">
        <f t="shared" si="1"/>
        <v>3510</v>
      </c>
      <c r="H59" s="326">
        <f t="shared" si="2"/>
        <v>3690</v>
      </c>
      <c r="I59" s="329">
        <f t="shared" si="5"/>
        <v>1900</v>
      </c>
      <c r="J59" s="330">
        <f t="shared" si="3"/>
        <v>2000</v>
      </c>
      <c r="K59" s="329">
        <f>'Чарли в пленке Глэдис'!K59</f>
        <v>1610</v>
      </c>
      <c r="L59" s="330">
        <f t="shared" si="4"/>
        <v>1690</v>
      </c>
      <c r="O59" s="349">
        <v>1900</v>
      </c>
      <c r="Q59" s="258"/>
      <c r="S59" s="258"/>
    </row>
    <row r="60" spans="1:19" ht="20.100000000000001" customHeight="1" x14ac:dyDescent="0.25">
      <c r="A60" s="200">
        <v>41</v>
      </c>
      <c r="B60" s="205" t="s">
        <v>46</v>
      </c>
      <c r="C60" s="70" t="s">
        <v>45</v>
      </c>
      <c r="D60" s="24" t="s">
        <v>42</v>
      </c>
      <c r="E60" s="74">
        <v>8</v>
      </c>
      <c r="F60" s="212">
        <v>0.02</v>
      </c>
      <c r="G60" s="325">
        <f t="shared" si="1"/>
        <v>3880</v>
      </c>
      <c r="H60" s="326">
        <f t="shared" si="2"/>
        <v>4070</v>
      </c>
      <c r="I60" s="329">
        <f t="shared" si="5"/>
        <v>2290</v>
      </c>
      <c r="J60" s="330">
        <f t="shared" si="3"/>
        <v>2400</v>
      </c>
      <c r="K60" s="329">
        <f>'Чарли в пленке Глэдис'!K60</f>
        <v>1590</v>
      </c>
      <c r="L60" s="330">
        <f t="shared" si="4"/>
        <v>1670</v>
      </c>
      <c r="O60" s="349">
        <v>2290</v>
      </c>
      <c r="Q60" s="258"/>
      <c r="S60" s="258"/>
    </row>
    <row r="61" spans="1:19" ht="20.100000000000001" customHeight="1" x14ac:dyDescent="0.25">
      <c r="A61" s="200">
        <v>42</v>
      </c>
      <c r="B61" s="205" t="s">
        <v>23</v>
      </c>
      <c r="C61" s="70" t="s">
        <v>24</v>
      </c>
      <c r="D61" s="24" t="s">
        <v>25</v>
      </c>
      <c r="E61" s="74">
        <v>2</v>
      </c>
      <c r="F61" s="212">
        <v>0.01</v>
      </c>
      <c r="G61" s="325">
        <f t="shared" si="1"/>
        <v>1820</v>
      </c>
      <c r="H61" s="326">
        <f t="shared" si="2"/>
        <v>1920</v>
      </c>
      <c r="I61" s="329">
        <f t="shared" si="5"/>
        <v>700</v>
      </c>
      <c r="J61" s="330">
        <f t="shared" si="3"/>
        <v>740</v>
      </c>
      <c r="K61" s="329">
        <f>'Чарли в пленке Глэдис'!K61</f>
        <v>1120</v>
      </c>
      <c r="L61" s="330">
        <f t="shared" si="4"/>
        <v>1180</v>
      </c>
      <c r="O61" s="349">
        <v>700</v>
      </c>
      <c r="Q61" s="258"/>
      <c r="S61" s="258"/>
    </row>
    <row r="62" spans="1:19" ht="20.100000000000001" customHeight="1" x14ac:dyDescent="0.25">
      <c r="A62" s="200">
        <v>43</v>
      </c>
      <c r="B62" s="205" t="s">
        <v>259</v>
      </c>
      <c r="C62" s="70" t="s">
        <v>114</v>
      </c>
      <c r="D62" s="24" t="s">
        <v>100</v>
      </c>
      <c r="E62" s="74">
        <v>2</v>
      </c>
      <c r="F62" s="212">
        <v>0.01</v>
      </c>
      <c r="G62" s="325">
        <f t="shared" si="1"/>
        <v>1770</v>
      </c>
      <c r="H62" s="326">
        <f t="shared" si="2"/>
        <v>1850</v>
      </c>
      <c r="I62" s="329">
        <f t="shared" si="5"/>
        <v>690</v>
      </c>
      <c r="J62" s="330">
        <f t="shared" si="3"/>
        <v>720</v>
      </c>
      <c r="K62" s="329">
        <f>'Чарли в пленке Глэдис'!K62</f>
        <v>1080</v>
      </c>
      <c r="L62" s="330">
        <f t="shared" si="4"/>
        <v>1130</v>
      </c>
      <c r="O62" s="349">
        <v>690</v>
      </c>
      <c r="Q62" s="258"/>
      <c r="S62" s="258"/>
    </row>
    <row r="63" spans="1:19" ht="20.100000000000001" customHeight="1" x14ac:dyDescent="0.25">
      <c r="A63" s="200">
        <v>44</v>
      </c>
      <c r="B63" s="205" t="s">
        <v>26</v>
      </c>
      <c r="C63" s="70" t="s">
        <v>24</v>
      </c>
      <c r="D63" s="24" t="s">
        <v>27</v>
      </c>
      <c r="E63" s="74">
        <v>3</v>
      </c>
      <c r="F63" s="212">
        <v>0.01</v>
      </c>
      <c r="G63" s="325">
        <f t="shared" si="1"/>
        <v>2250</v>
      </c>
      <c r="H63" s="326">
        <f t="shared" si="2"/>
        <v>2360</v>
      </c>
      <c r="I63" s="329">
        <f t="shared" si="5"/>
        <v>970</v>
      </c>
      <c r="J63" s="330">
        <f t="shared" si="3"/>
        <v>1020</v>
      </c>
      <c r="K63" s="329">
        <f>'Чарли в пленке Глэдис'!K63</f>
        <v>1280</v>
      </c>
      <c r="L63" s="330">
        <f t="shared" si="4"/>
        <v>1340</v>
      </c>
      <c r="O63" s="349">
        <v>970</v>
      </c>
      <c r="Q63" s="258"/>
      <c r="S63" s="258"/>
    </row>
    <row r="64" spans="1:19" ht="20.100000000000001" customHeight="1" x14ac:dyDescent="0.25">
      <c r="A64" s="200">
        <v>45</v>
      </c>
      <c r="B64" s="205" t="s">
        <v>52</v>
      </c>
      <c r="C64" s="70" t="s">
        <v>53</v>
      </c>
      <c r="D64" s="24" t="s">
        <v>54</v>
      </c>
      <c r="E64" s="74">
        <v>4</v>
      </c>
      <c r="F64" s="212">
        <v>0.01</v>
      </c>
      <c r="G64" s="325">
        <f t="shared" si="1"/>
        <v>2660</v>
      </c>
      <c r="H64" s="326">
        <f t="shared" si="2"/>
        <v>2790</v>
      </c>
      <c r="I64" s="329">
        <f t="shared" si="5"/>
        <v>1200</v>
      </c>
      <c r="J64" s="330">
        <f t="shared" si="3"/>
        <v>1260</v>
      </c>
      <c r="K64" s="329">
        <f>'Чарли в пленке Глэдис'!K64</f>
        <v>1460</v>
      </c>
      <c r="L64" s="330">
        <f t="shared" si="4"/>
        <v>1530</v>
      </c>
      <c r="O64" s="349">
        <v>1200</v>
      </c>
      <c r="Q64" s="258"/>
      <c r="S64" s="258"/>
    </row>
    <row r="65" spans="1:21" ht="20.100000000000001" customHeight="1" x14ac:dyDescent="0.25">
      <c r="A65" s="200">
        <v>46</v>
      </c>
      <c r="B65" s="205" t="s">
        <v>271</v>
      </c>
      <c r="C65" s="70" t="s">
        <v>24</v>
      </c>
      <c r="D65" s="24" t="s">
        <v>272</v>
      </c>
      <c r="E65" s="74"/>
      <c r="F65" s="212"/>
      <c r="G65" s="325">
        <f t="shared" si="1"/>
        <v>2360</v>
      </c>
      <c r="H65" s="326">
        <f t="shared" si="2"/>
        <v>2480</v>
      </c>
      <c r="I65" s="329">
        <f t="shared" si="5"/>
        <v>990</v>
      </c>
      <c r="J65" s="330">
        <f t="shared" si="3"/>
        <v>1040</v>
      </c>
      <c r="K65" s="329">
        <f>'Чарли в пленке Глэдис'!K65</f>
        <v>1370</v>
      </c>
      <c r="L65" s="330">
        <f t="shared" si="4"/>
        <v>1440</v>
      </c>
      <c r="O65" s="349">
        <v>990</v>
      </c>
      <c r="Q65" s="258"/>
      <c r="S65" s="258"/>
    </row>
    <row r="66" spans="1:21" ht="20.100000000000001" customHeight="1" x14ac:dyDescent="0.25">
      <c r="A66" s="200">
        <v>47</v>
      </c>
      <c r="B66" s="205" t="s">
        <v>28</v>
      </c>
      <c r="C66" s="70" t="s">
        <v>24</v>
      </c>
      <c r="D66" s="24" t="s">
        <v>29</v>
      </c>
      <c r="E66" s="74">
        <v>4</v>
      </c>
      <c r="F66" s="212">
        <v>0.01</v>
      </c>
      <c r="G66" s="325">
        <f t="shared" si="1"/>
        <v>2610</v>
      </c>
      <c r="H66" s="326">
        <f t="shared" si="2"/>
        <v>2740</v>
      </c>
      <c r="I66" s="329">
        <f t="shared" ref="I66:I108" si="6">ROUND(O66*(1+ОбщаяНаценка/100),-1)</f>
        <v>1200</v>
      </c>
      <c r="J66" s="330">
        <f t="shared" si="3"/>
        <v>1260</v>
      </c>
      <c r="K66" s="329">
        <f>'Чарли в пленке Глэдис'!K66</f>
        <v>1410</v>
      </c>
      <c r="L66" s="330">
        <f t="shared" si="4"/>
        <v>1480</v>
      </c>
      <c r="O66" s="349">
        <v>1200</v>
      </c>
      <c r="Q66" s="258"/>
      <c r="S66" s="258"/>
    </row>
    <row r="67" spans="1:21" ht="20.100000000000001" customHeight="1" x14ac:dyDescent="0.25">
      <c r="A67" s="200">
        <v>48</v>
      </c>
      <c r="B67" s="205" t="s">
        <v>86</v>
      </c>
      <c r="C67" s="70" t="s">
        <v>87</v>
      </c>
      <c r="D67" s="38" t="s">
        <v>29</v>
      </c>
      <c r="E67" s="74">
        <v>4</v>
      </c>
      <c r="F67" s="212">
        <v>0.01</v>
      </c>
      <c r="G67" s="325">
        <f t="shared" si="1"/>
        <v>3700</v>
      </c>
      <c r="H67" s="326">
        <f t="shared" si="2"/>
        <v>3890</v>
      </c>
      <c r="I67" s="329">
        <f t="shared" si="6"/>
        <v>1330</v>
      </c>
      <c r="J67" s="330">
        <f t="shared" ref="J67:J122" si="7">ROUND(I67*1.05,-1)</f>
        <v>1400</v>
      </c>
      <c r="K67" s="329">
        <f>'Чарли в пленке Глэдис'!K67</f>
        <v>2370</v>
      </c>
      <c r="L67" s="330">
        <f t="shared" si="4"/>
        <v>2490</v>
      </c>
      <c r="O67" s="349">
        <v>1330</v>
      </c>
      <c r="Q67" s="258"/>
      <c r="S67" s="258"/>
    </row>
    <row r="68" spans="1:21" s="380" customFormat="1" ht="20.100000000000001" customHeight="1" x14ac:dyDescent="0.25">
      <c r="A68" s="403">
        <v>49</v>
      </c>
      <c r="B68" s="373" t="s">
        <v>368</v>
      </c>
      <c r="C68" s="374" t="s">
        <v>87</v>
      </c>
      <c r="D68" s="404" t="s">
        <v>29</v>
      </c>
      <c r="E68" s="376">
        <v>4</v>
      </c>
      <c r="F68" s="405">
        <v>0.01</v>
      </c>
      <c r="G68" s="325">
        <f t="shared" si="1"/>
        <v>8890</v>
      </c>
      <c r="H68" s="407">
        <f t="shared" si="2"/>
        <v>9340</v>
      </c>
      <c r="I68" s="436">
        <f t="shared" ref="I68" si="8">ROUND(O68*(1+ОбщаяНаценка/100),-1)</f>
        <v>1330</v>
      </c>
      <c r="J68" s="437">
        <f t="shared" ref="J68" si="9">ROUND(I68*1.05,-1)</f>
        <v>1400</v>
      </c>
      <c r="K68" s="436">
        <f>'Чарли в пленке Глэдис'!K68</f>
        <v>7560</v>
      </c>
      <c r="L68" s="330">
        <f t="shared" si="4"/>
        <v>7940</v>
      </c>
      <c r="M68" s="379" t="s">
        <v>379</v>
      </c>
      <c r="O68" s="380">
        <v>1330</v>
      </c>
      <c r="Q68" s="381"/>
      <c r="R68" s="382"/>
      <c r="S68" s="381"/>
      <c r="T68" s="382"/>
      <c r="U68" s="382"/>
    </row>
    <row r="69" spans="1:21" s="380" customFormat="1" ht="20.100000000000001" customHeight="1" x14ac:dyDescent="0.25">
      <c r="A69" s="403">
        <v>50</v>
      </c>
      <c r="B69" s="373" t="s">
        <v>30</v>
      </c>
      <c r="C69" s="374" t="s">
        <v>31</v>
      </c>
      <c r="D69" s="408" t="s">
        <v>29</v>
      </c>
      <c r="E69" s="376">
        <v>4</v>
      </c>
      <c r="F69" s="405">
        <v>0.01</v>
      </c>
      <c r="G69" s="325">
        <f t="shared" si="1"/>
        <v>4180</v>
      </c>
      <c r="H69" s="407">
        <f t="shared" si="2"/>
        <v>4390</v>
      </c>
      <c r="I69" s="436">
        <f t="shared" si="6"/>
        <v>1570</v>
      </c>
      <c r="J69" s="437">
        <f t="shared" si="7"/>
        <v>1650</v>
      </c>
      <c r="K69" s="436">
        <f>'Чарли в пленке Глэдис'!K69</f>
        <v>2610</v>
      </c>
      <c r="L69" s="330">
        <f t="shared" si="4"/>
        <v>2740</v>
      </c>
      <c r="O69" s="380">
        <v>1570</v>
      </c>
      <c r="Q69" s="381"/>
      <c r="R69" s="382"/>
      <c r="S69" s="381"/>
      <c r="T69" s="382"/>
      <c r="U69" s="382"/>
    </row>
    <row r="70" spans="1:21" s="380" customFormat="1" ht="20.100000000000001" customHeight="1" x14ac:dyDescent="0.25">
      <c r="A70" s="403">
        <v>51</v>
      </c>
      <c r="B70" s="373" t="s">
        <v>369</v>
      </c>
      <c r="C70" s="374" t="s">
        <v>31</v>
      </c>
      <c r="D70" s="408" t="s">
        <v>29</v>
      </c>
      <c r="E70" s="376">
        <v>4</v>
      </c>
      <c r="F70" s="405">
        <v>0.01</v>
      </c>
      <c r="G70" s="325">
        <f t="shared" si="1"/>
        <v>10860</v>
      </c>
      <c r="H70" s="407">
        <f t="shared" si="2"/>
        <v>11400</v>
      </c>
      <c r="I70" s="436">
        <f t="shared" ref="I70" si="10">ROUND(O70*(1+ОбщаяНаценка/100),-1)</f>
        <v>1570</v>
      </c>
      <c r="J70" s="437">
        <f t="shared" ref="J70" si="11">ROUND(I70*1.05,-1)</f>
        <v>1650</v>
      </c>
      <c r="K70" s="436">
        <f>'Чарли в пленке Глэдис'!K70</f>
        <v>9290</v>
      </c>
      <c r="L70" s="330">
        <f t="shared" si="4"/>
        <v>9750</v>
      </c>
      <c r="M70" s="379" t="s">
        <v>379</v>
      </c>
      <c r="O70" s="380">
        <v>1570</v>
      </c>
      <c r="Q70" s="381"/>
      <c r="R70" s="382"/>
      <c r="S70" s="381"/>
      <c r="T70" s="382"/>
      <c r="U70" s="382"/>
    </row>
    <row r="71" spans="1:21" s="380" customFormat="1" ht="20.100000000000001" customHeight="1" x14ac:dyDescent="0.25">
      <c r="A71" s="403">
        <v>52</v>
      </c>
      <c r="B71" s="373" t="s">
        <v>32</v>
      </c>
      <c r="C71" s="374" t="s">
        <v>33</v>
      </c>
      <c r="D71" s="404" t="s">
        <v>29</v>
      </c>
      <c r="E71" s="376">
        <v>4</v>
      </c>
      <c r="F71" s="405">
        <v>0.01</v>
      </c>
      <c r="G71" s="325">
        <f t="shared" si="1"/>
        <v>3210</v>
      </c>
      <c r="H71" s="407">
        <f t="shared" si="2"/>
        <v>3370</v>
      </c>
      <c r="I71" s="436">
        <f t="shared" si="6"/>
        <v>1390</v>
      </c>
      <c r="J71" s="437">
        <f t="shared" si="7"/>
        <v>1460</v>
      </c>
      <c r="K71" s="436">
        <f>'Чарли в пленке Глэдис'!K71</f>
        <v>1820</v>
      </c>
      <c r="L71" s="330">
        <f t="shared" si="4"/>
        <v>1910</v>
      </c>
      <c r="O71" s="380">
        <v>1390</v>
      </c>
      <c r="Q71" s="381"/>
      <c r="R71" s="382"/>
      <c r="S71" s="381"/>
      <c r="T71" s="382"/>
      <c r="U71" s="382"/>
    </row>
    <row r="72" spans="1:21" s="380" customFormat="1" ht="20.100000000000001" customHeight="1" x14ac:dyDescent="0.25">
      <c r="A72" s="403">
        <v>53</v>
      </c>
      <c r="B72" s="373" t="s">
        <v>370</v>
      </c>
      <c r="C72" s="374" t="s">
        <v>33</v>
      </c>
      <c r="D72" s="404" t="s">
        <v>29</v>
      </c>
      <c r="E72" s="376">
        <v>4</v>
      </c>
      <c r="F72" s="405">
        <v>0.01</v>
      </c>
      <c r="G72" s="325">
        <f t="shared" si="1"/>
        <v>5240</v>
      </c>
      <c r="H72" s="407">
        <f t="shared" si="2"/>
        <v>5500</v>
      </c>
      <c r="I72" s="436">
        <f t="shared" ref="I72" si="12">ROUND(O72*(1+ОбщаяНаценка/100),-1)</f>
        <v>1390</v>
      </c>
      <c r="J72" s="437">
        <f t="shared" ref="J72" si="13">ROUND(I72*1.05,-1)</f>
        <v>1460</v>
      </c>
      <c r="K72" s="436">
        <f>'Чарли в пленке Глэдис'!K72</f>
        <v>3850</v>
      </c>
      <c r="L72" s="330">
        <f t="shared" si="4"/>
        <v>4040</v>
      </c>
      <c r="M72" s="379" t="s">
        <v>380</v>
      </c>
      <c r="O72" s="380">
        <v>1390</v>
      </c>
      <c r="Q72" s="381"/>
      <c r="R72" s="382"/>
      <c r="S72" s="381"/>
      <c r="T72" s="382"/>
      <c r="U72" s="382"/>
    </row>
    <row r="73" spans="1:21" s="380" customFormat="1" ht="20.100000000000001" customHeight="1" x14ac:dyDescent="0.25">
      <c r="A73" s="403">
        <v>54</v>
      </c>
      <c r="B73" s="373" t="s">
        <v>229</v>
      </c>
      <c r="C73" s="374" t="s">
        <v>24</v>
      </c>
      <c r="D73" s="404" t="s">
        <v>230</v>
      </c>
      <c r="E73" s="376"/>
      <c r="F73" s="405"/>
      <c r="G73" s="325">
        <f t="shared" si="1"/>
        <v>2820</v>
      </c>
      <c r="H73" s="407">
        <f t="shared" si="2"/>
        <v>2970</v>
      </c>
      <c r="I73" s="436">
        <f t="shared" si="6"/>
        <v>1310</v>
      </c>
      <c r="J73" s="437">
        <f t="shared" si="7"/>
        <v>1380</v>
      </c>
      <c r="K73" s="436">
        <f>'Чарли в пленке Глэдис'!K73</f>
        <v>1510</v>
      </c>
      <c r="L73" s="330">
        <f t="shared" si="4"/>
        <v>1590</v>
      </c>
      <c r="O73" s="380">
        <v>1310</v>
      </c>
      <c r="Q73" s="381"/>
      <c r="R73" s="382"/>
      <c r="S73" s="381"/>
      <c r="T73" s="382"/>
      <c r="U73" s="382"/>
    </row>
    <row r="74" spans="1:21" s="380" customFormat="1" ht="20.100000000000001" customHeight="1" x14ac:dyDescent="0.25">
      <c r="A74" s="403">
        <v>55</v>
      </c>
      <c r="B74" s="373" t="s">
        <v>273</v>
      </c>
      <c r="C74" s="374" t="s">
        <v>51</v>
      </c>
      <c r="D74" s="408" t="s">
        <v>230</v>
      </c>
      <c r="E74" s="376"/>
      <c r="F74" s="405"/>
      <c r="G74" s="325">
        <f t="shared" si="1"/>
        <v>2040</v>
      </c>
      <c r="H74" s="407">
        <f t="shared" si="2"/>
        <v>2140</v>
      </c>
      <c r="I74" s="436">
        <f t="shared" si="6"/>
        <v>390</v>
      </c>
      <c r="J74" s="437">
        <f t="shared" si="7"/>
        <v>410</v>
      </c>
      <c r="K74" s="436">
        <f>'Чарли в пленке Глэдис'!K74</f>
        <v>1650</v>
      </c>
      <c r="L74" s="330">
        <f t="shared" si="4"/>
        <v>1730</v>
      </c>
      <c r="O74" s="380">
        <v>390</v>
      </c>
      <c r="Q74" s="381"/>
      <c r="R74" s="382"/>
      <c r="S74" s="381"/>
      <c r="T74" s="382"/>
      <c r="U74" s="382"/>
    </row>
    <row r="75" spans="1:21" s="380" customFormat="1" ht="20.100000000000001" customHeight="1" x14ac:dyDescent="0.25">
      <c r="A75" s="403">
        <v>56</v>
      </c>
      <c r="B75" s="373" t="s">
        <v>34</v>
      </c>
      <c r="C75" s="374" t="s">
        <v>24</v>
      </c>
      <c r="D75" s="404" t="s">
        <v>35</v>
      </c>
      <c r="E75" s="376">
        <v>5</v>
      </c>
      <c r="F75" s="405">
        <v>0.01</v>
      </c>
      <c r="G75" s="325">
        <f t="shared" si="1"/>
        <v>2900</v>
      </c>
      <c r="H75" s="407">
        <f t="shared" si="2"/>
        <v>3040</v>
      </c>
      <c r="I75" s="436">
        <f t="shared" si="6"/>
        <v>1420</v>
      </c>
      <c r="J75" s="437">
        <f t="shared" si="7"/>
        <v>1490</v>
      </c>
      <c r="K75" s="436">
        <f>'Чарли в пленке Глэдис'!K75</f>
        <v>1480</v>
      </c>
      <c r="L75" s="330">
        <f t="shared" si="4"/>
        <v>1550</v>
      </c>
      <c r="O75" s="380">
        <v>1420</v>
      </c>
      <c r="Q75" s="381"/>
      <c r="R75" s="382"/>
      <c r="S75" s="381"/>
      <c r="T75" s="382"/>
      <c r="U75" s="382"/>
    </row>
    <row r="76" spans="1:21" s="380" customFormat="1" ht="20.100000000000001" customHeight="1" x14ac:dyDescent="0.25">
      <c r="A76" s="403">
        <v>57</v>
      </c>
      <c r="B76" s="373" t="s">
        <v>36</v>
      </c>
      <c r="C76" s="374" t="s">
        <v>31</v>
      </c>
      <c r="D76" s="404" t="s">
        <v>35</v>
      </c>
      <c r="E76" s="376">
        <v>5</v>
      </c>
      <c r="F76" s="405">
        <v>0.01</v>
      </c>
      <c r="G76" s="325">
        <f t="shared" si="1"/>
        <v>4620</v>
      </c>
      <c r="H76" s="407">
        <f t="shared" si="2"/>
        <v>4850</v>
      </c>
      <c r="I76" s="436">
        <f t="shared" si="6"/>
        <v>1790</v>
      </c>
      <c r="J76" s="437">
        <f t="shared" si="7"/>
        <v>1880</v>
      </c>
      <c r="K76" s="436">
        <f>'Чарли в пленке Глэдис'!K76</f>
        <v>2830</v>
      </c>
      <c r="L76" s="330">
        <f t="shared" si="4"/>
        <v>2970</v>
      </c>
      <c r="O76" s="380">
        <v>1790</v>
      </c>
      <c r="Q76" s="381"/>
      <c r="R76" s="382"/>
      <c r="S76" s="381"/>
      <c r="T76" s="382"/>
      <c r="U76" s="382"/>
    </row>
    <row r="77" spans="1:21" s="380" customFormat="1" ht="20.100000000000001" customHeight="1" x14ac:dyDescent="0.25">
      <c r="A77" s="403">
        <v>58</v>
      </c>
      <c r="B77" s="373" t="s">
        <v>371</v>
      </c>
      <c r="C77" s="374" t="s">
        <v>31</v>
      </c>
      <c r="D77" s="404" t="s">
        <v>35</v>
      </c>
      <c r="E77" s="376">
        <v>5</v>
      </c>
      <c r="F77" s="405">
        <v>0.01</v>
      </c>
      <c r="G77" s="325">
        <f t="shared" si="1"/>
        <v>11320</v>
      </c>
      <c r="H77" s="407">
        <f t="shared" si="2"/>
        <v>11890</v>
      </c>
      <c r="I77" s="436">
        <f t="shared" ref="I77" si="14">ROUND(O77*(1+ОбщаяНаценка/100),-1)</f>
        <v>1790</v>
      </c>
      <c r="J77" s="437">
        <f t="shared" ref="J77" si="15">ROUND(I77*1.05,-1)</f>
        <v>1880</v>
      </c>
      <c r="K77" s="436">
        <f>'Чарли в пленке Глэдис'!K77</f>
        <v>9530</v>
      </c>
      <c r="L77" s="330">
        <f t="shared" si="4"/>
        <v>10010</v>
      </c>
      <c r="M77" s="379" t="s">
        <v>379</v>
      </c>
      <c r="O77" s="380">
        <v>1790</v>
      </c>
      <c r="Q77" s="381"/>
      <c r="R77" s="382"/>
      <c r="S77" s="381"/>
      <c r="T77" s="382"/>
      <c r="U77" s="382"/>
    </row>
    <row r="78" spans="1:21" s="380" customFormat="1" ht="20.100000000000001" customHeight="1" x14ac:dyDescent="0.25">
      <c r="A78" s="403">
        <v>59</v>
      </c>
      <c r="B78" s="373" t="s">
        <v>37</v>
      </c>
      <c r="C78" s="374" t="s">
        <v>24</v>
      </c>
      <c r="D78" s="404" t="s">
        <v>38</v>
      </c>
      <c r="E78" s="376">
        <v>6</v>
      </c>
      <c r="F78" s="405">
        <v>0.01</v>
      </c>
      <c r="G78" s="325">
        <f t="shared" si="1"/>
        <v>3620</v>
      </c>
      <c r="H78" s="407">
        <f t="shared" si="2"/>
        <v>3800</v>
      </c>
      <c r="I78" s="436">
        <f t="shared" si="6"/>
        <v>1850</v>
      </c>
      <c r="J78" s="437">
        <f t="shared" si="7"/>
        <v>1940</v>
      </c>
      <c r="K78" s="436">
        <f>'Чарли в пленке Глэдис'!K78</f>
        <v>1770</v>
      </c>
      <c r="L78" s="330">
        <f t="shared" si="4"/>
        <v>1860</v>
      </c>
      <c r="O78" s="380">
        <v>1850</v>
      </c>
      <c r="Q78" s="381"/>
      <c r="R78" s="382"/>
      <c r="S78" s="381"/>
      <c r="T78" s="382"/>
      <c r="U78" s="382"/>
    </row>
    <row r="79" spans="1:21" s="380" customFormat="1" ht="20.100000000000001" customHeight="1" x14ac:dyDescent="0.25">
      <c r="A79" s="403">
        <v>60</v>
      </c>
      <c r="B79" s="384" t="s">
        <v>90</v>
      </c>
      <c r="C79" s="374" t="s">
        <v>89</v>
      </c>
      <c r="D79" s="404" t="s">
        <v>38</v>
      </c>
      <c r="E79" s="376">
        <v>6</v>
      </c>
      <c r="F79" s="405">
        <v>0.01</v>
      </c>
      <c r="G79" s="325">
        <f t="shared" si="1"/>
        <v>3410</v>
      </c>
      <c r="H79" s="407">
        <f t="shared" si="2"/>
        <v>3580</v>
      </c>
      <c r="I79" s="436">
        <f t="shared" si="6"/>
        <v>1640</v>
      </c>
      <c r="J79" s="437">
        <f t="shared" si="7"/>
        <v>1720</v>
      </c>
      <c r="K79" s="436">
        <f>'Чарли в пленке Глэдис'!K79</f>
        <v>1770</v>
      </c>
      <c r="L79" s="330">
        <f t="shared" si="4"/>
        <v>1860</v>
      </c>
      <c r="O79" s="380">
        <v>1640</v>
      </c>
      <c r="Q79" s="381"/>
      <c r="R79" s="382"/>
      <c r="S79" s="381"/>
      <c r="T79" s="382"/>
      <c r="U79" s="382"/>
    </row>
    <row r="80" spans="1:21" s="380" customFormat="1" ht="20.100000000000001" customHeight="1" x14ac:dyDescent="0.25">
      <c r="A80" s="403">
        <v>61</v>
      </c>
      <c r="B80" s="373" t="s">
        <v>50</v>
      </c>
      <c r="C80" s="374" t="s">
        <v>51</v>
      </c>
      <c r="D80" s="408" t="s">
        <v>38</v>
      </c>
      <c r="E80" s="376">
        <v>6</v>
      </c>
      <c r="F80" s="405">
        <v>0.01</v>
      </c>
      <c r="G80" s="325">
        <f t="shared" si="1"/>
        <v>2280</v>
      </c>
      <c r="H80" s="407">
        <f t="shared" si="2"/>
        <v>2390</v>
      </c>
      <c r="I80" s="436">
        <f t="shared" si="6"/>
        <v>460</v>
      </c>
      <c r="J80" s="437">
        <f t="shared" si="7"/>
        <v>480</v>
      </c>
      <c r="K80" s="436">
        <f>'Чарли в пленке Глэдис'!K80</f>
        <v>1820</v>
      </c>
      <c r="L80" s="330">
        <f t="shared" si="4"/>
        <v>1910</v>
      </c>
      <c r="O80" s="380">
        <v>460</v>
      </c>
      <c r="Q80" s="381"/>
      <c r="R80" s="382"/>
      <c r="S80" s="381"/>
      <c r="T80" s="382"/>
      <c r="U80" s="382"/>
    </row>
    <row r="81" spans="1:21" s="380" customFormat="1" ht="20.100000000000001" customHeight="1" x14ac:dyDescent="0.25">
      <c r="A81" s="403">
        <v>62</v>
      </c>
      <c r="B81" s="373" t="s">
        <v>88</v>
      </c>
      <c r="C81" s="374" t="s">
        <v>87</v>
      </c>
      <c r="D81" s="404" t="s">
        <v>38</v>
      </c>
      <c r="E81" s="376">
        <v>6</v>
      </c>
      <c r="F81" s="405">
        <v>0.01</v>
      </c>
      <c r="G81" s="325">
        <f t="shared" si="1"/>
        <v>4620</v>
      </c>
      <c r="H81" s="407">
        <f t="shared" si="2"/>
        <v>4850</v>
      </c>
      <c r="I81" s="436">
        <f t="shared" si="6"/>
        <v>1820</v>
      </c>
      <c r="J81" s="437">
        <f t="shared" si="7"/>
        <v>1910</v>
      </c>
      <c r="K81" s="436">
        <f>'Чарли в пленке Глэдис'!K81</f>
        <v>2800</v>
      </c>
      <c r="L81" s="330">
        <f t="shared" si="4"/>
        <v>2940</v>
      </c>
      <c r="O81" s="380">
        <v>1820</v>
      </c>
      <c r="Q81" s="381"/>
      <c r="R81" s="382"/>
      <c r="S81" s="381"/>
      <c r="T81" s="382"/>
      <c r="U81" s="382"/>
    </row>
    <row r="82" spans="1:21" s="380" customFormat="1" ht="20.100000000000001" customHeight="1" x14ac:dyDescent="0.25">
      <c r="A82" s="403">
        <v>63</v>
      </c>
      <c r="B82" s="373" t="s">
        <v>372</v>
      </c>
      <c r="C82" s="374" t="s">
        <v>87</v>
      </c>
      <c r="D82" s="404" t="s">
        <v>38</v>
      </c>
      <c r="E82" s="376">
        <v>6</v>
      </c>
      <c r="F82" s="405">
        <v>0.01</v>
      </c>
      <c r="G82" s="325">
        <f t="shared" si="1"/>
        <v>9810</v>
      </c>
      <c r="H82" s="407">
        <f t="shared" si="2"/>
        <v>10300</v>
      </c>
      <c r="I82" s="436">
        <f t="shared" ref="I82" si="16">ROUND(O82*(1+ОбщаяНаценка/100),-1)</f>
        <v>1820</v>
      </c>
      <c r="J82" s="437">
        <f t="shared" ref="J82" si="17">ROUND(I82*1.05,-1)</f>
        <v>1910</v>
      </c>
      <c r="K82" s="436">
        <f>'Чарли в пленке Глэдис'!K82</f>
        <v>7990</v>
      </c>
      <c r="L82" s="330">
        <f t="shared" si="4"/>
        <v>8390</v>
      </c>
      <c r="M82" s="379" t="s">
        <v>379</v>
      </c>
      <c r="O82" s="380">
        <v>1820</v>
      </c>
      <c r="Q82" s="381"/>
      <c r="R82" s="382"/>
      <c r="S82" s="381"/>
      <c r="T82" s="382"/>
      <c r="U82" s="382"/>
    </row>
    <row r="83" spans="1:21" s="380" customFormat="1" ht="20.100000000000001" customHeight="1" x14ac:dyDescent="0.25">
      <c r="A83" s="403">
        <v>64</v>
      </c>
      <c r="B83" s="373" t="s">
        <v>39</v>
      </c>
      <c r="C83" s="374" t="s">
        <v>31</v>
      </c>
      <c r="D83" s="404" t="s">
        <v>38</v>
      </c>
      <c r="E83" s="376">
        <v>6</v>
      </c>
      <c r="F83" s="405">
        <v>0.01</v>
      </c>
      <c r="G83" s="325">
        <f t="shared" si="1"/>
        <v>5080</v>
      </c>
      <c r="H83" s="407">
        <f t="shared" si="2"/>
        <v>5330</v>
      </c>
      <c r="I83" s="436">
        <f t="shared" si="6"/>
        <v>2020</v>
      </c>
      <c r="J83" s="437">
        <f t="shared" si="7"/>
        <v>2120</v>
      </c>
      <c r="K83" s="436">
        <f>'Чарли в пленке Глэдис'!K83</f>
        <v>3060</v>
      </c>
      <c r="L83" s="330">
        <f t="shared" si="4"/>
        <v>3210</v>
      </c>
      <c r="M83" s="379"/>
      <c r="O83" s="380">
        <v>2020</v>
      </c>
      <c r="Q83" s="381"/>
      <c r="R83" s="382"/>
      <c r="S83" s="381"/>
      <c r="T83" s="382"/>
      <c r="U83" s="382"/>
    </row>
    <row r="84" spans="1:21" s="380" customFormat="1" ht="20.100000000000001" customHeight="1" x14ac:dyDescent="0.25">
      <c r="A84" s="403">
        <v>65</v>
      </c>
      <c r="B84" s="373" t="s">
        <v>373</v>
      </c>
      <c r="C84" s="374" t="s">
        <v>31</v>
      </c>
      <c r="D84" s="404" t="s">
        <v>38</v>
      </c>
      <c r="E84" s="376">
        <v>6</v>
      </c>
      <c r="F84" s="405">
        <v>0.01</v>
      </c>
      <c r="G84" s="325">
        <f t="shared" si="1"/>
        <v>11800</v>
      </c>
      <c r="H84" s="407">
        <f t="shared" si="2"/>
        <v>12390</v>
      </c>
      <c r="I84" s="436">
        <f t="shared" ref="I84" si="18">ROUND(O84*(1+ОбщаяНаценка/100),-1)</f>
        <v>2020</v>
      </c>
      <c r="J84" s="437">
        <f t="shared" ref="J84" si="19">ROUND(I84*1.05,-1)</f>
        <v>2120</v>
      </c>
      <c r="K84" s="436">
        <f>'Чарли в пленке Глэдис'!K84</f>
        <v>9780</v>
      </c>
      <c r="L84" s="330">
        <f t="shared" si="4"/>
        <v>10270</v>
      </c>
      <c r="M84" s="379" t="s">
        <v>379</v>
      </c>
      <c r="O84" s="380">
        <v>2020</v>
      </c>
      <c r="Q84" s="381"/>
      <c r="R84" s="382"/>
      <c r="S84" s="381"/>
      <c r="T84" s="382"/>
      <c r="U84" s="382"/>
    </row>
    <row r="85" spans="1:21" s="380" customFormat="1" ht="20.100000000000001" customHeight="1" x14ac:dyDescent="0.25">
      <c r="A85" s="403">
        <v>66</v>
      </c>
      <c r="B85" s="373" t="s">
        <v>40</v>
      </c>
      <c r="C85" s="374" t="s">
        <v>33</v>
      </c>
      <c r="D85" s="404" t="s">
        <v>38</v>
      </c>
      <c r="E85" s="376">
        <v>6</v>
      </c>
      <c r="F85" s="405">
        <v>0.01</v>
      </c>
      <c r="G85" s="325">
        <f t="shared" ref="G85:G122" si="20">I85+K85</f>
        <v>4310</v>
      </c>
      <c r="H85" s="407">
        <f t="shared" ref="H85:H122" si="21">J85+L85</f>
        <v>4520</v>
      </c>
      <c r="I85" s="436">
        <f t="shared" si="6"/>
        <v>2040</v>
      </c>
      <c r="J85" s="437">
        <f t="shared" si="7"/>
        <v>2140</v>
      </c>
      <c r="K85" s="436">
        <f>'Чарли в пленке Глэдис'!K85</f>
        <v>2270</v>
      </c>
      <c r="L85" s="330">
        <f t="shared" ref="L85:L122" si="22">ROUND(K85*1.05,-1)</f>
        <v>2380</v>
      </c>
      <c r="O85" s="380">
        <v>2040</v>
      </c>
      <c r="Q85" s="381"/>
      <c r="R85" s="382"/>
      <c r="S85" s="381"/>
      <c r="T85" s="382"/>
      <c r="U85" s="382"/>
    </row>
    <row r="86" spans="1:21" s="380" customFormat="1" ht="20.100000000000001" customHeight="1" x14ac:dyDescent="0.25">
      <c r="A86" s="403">
        <v>67</v>
      </c>
      <c r="B86" s="373" t="s">
        <v>374</v>
      </c>
      <c r="C86" s="374" t="s">
        <v>33</v>
      </c>
      <c r="D86" s="404" t="s">
        <v>38</v>
      </c>
      <c r="E86" s="376">
        <v>6</v>
      </c>
      <c r="F86" s="405">
        <v>0.01</v>
      </c>
      <c r="G86" s="325">
        <f t="shared" si="20"/>
        <v>6350</v>
      </c>
      <c r="H86" s="407">
        <f t="shared" si="21"/>
        <v>6670</v>
      </c>
      <c r="I86" s="436">
        <f t="shared" ref="I86" si="23">ROUND(O86*(1+ОбщаяНаценка/100),-1)</f>
        <v>2040</v>
      </c>
      <c r="J86" s="437">
        <f t="shared" ref="J86" si="24">ROUND(I86*1.05,-1)</f>
        <v>2140</v>
      </c>
      <c r="K86" s="436">
        <f>'Чарли в пленке Глэдис'!K86</f>
        <v>4310</v>
      </c>
      <c r="L86" s="330">
        <f t="shared" si="22"/>
        <v>4530</v>
      </c>
      <c r="M86" s="379" t="s">
        <v>381</v>
      </c>
      <c r="O86" s="380">
        <v>2040</v>
      </c>
      <c r="Q86" s="381"/>
      <c r="R86" s="382"/>
      <c r="S86" s="381"/>
      <c r="T86" s="382"/>
      <c r="U86" s="382"/>
    </row>
    <row r="87" spans="1:21" s="380" customFormat="1" ht="20.100000000000001" customHeight="1" x14ac:dyDescent="0.25">
      <c r="A87" s="403">
        <v>68</v>
      </c>
      <c r="B87" s="373" t="s">
        <v>287</v>
      </c>
      <c r="C87" s="374" t="s">
        <v>24</v>
      </c>
      <c r="D87" s="404" t="s">
        <v>270</v>
      </c>
      <c r="E87" s="376"/>
      <c r="F87" s="405"/>
      <c r="G87" s="325">
        <f t="shared" si="20"/>
        <v>3840</v>
      </c>
      <c r="H87" s="407">
        <f t="shared" si="21"/>
        <v>4040</v>
      </c>
      <c r="I87" s="436">
        <f t="shared" si="6"/>
        <v>1900</v>
      </c>
      <c r="J87" s="437">
        <f t="shared" si="7"/>
        <v>2000</v>
      </c>
      <c r="K87" s="436">
        <f>'Чарли в пленке Глэдис'!K87</f>
        <v>1940</v>
      </c>
      <c r="L87" s="330">
        <f t="shared" si="22"/>
        <v>2040</v>
      </c>
      <c r="O87" s="380">
        <v>1900</v>
      </c>
      <c r="Q87" s="381"/>
      <c r="R87" s="382"/>
      <c r="S87" s="381"/>
      <c r="T87" s="382"/>
      <c r="U87" s="382"/>
    </row>
    <row r="88" spans="1:21" s="380" customFormat="1" ht="20.100000000000001" customHeight="1" x14ac:dyDescent="0.25">
      <c r="A88" s="403">
        <v>69</v>
      </c>
      <c r="B88" s="373" t="s">
        <v>41</v>
      </c>
      <c r="C88" s="374" t="s">
        <v>24</v>
      </c>
      <c r="D88" s="404" t="s">
        <v>42</v>
      </c>
      <c r="E88" s="376">
        <v>8</v>
      </c>
      <c r="F88" s="405">
        <v>0.02</v>
      </c>
      <c r="G88" s="325">
        <f t="shared" si="20"/>
        <v>4240</v>
      </c>
      <c r="H88" s="407">
        <f t="shared" si="21"/>
        <v>4450</v>
      </c>
      <c r="I88" s="436">
        <f t="shared" si="6"/>
        <v>2290</v>
      </c>
      <c r="J88" s="437">
        <f t="shared" si="7"/>
        <v>2400</v>
      </c>
      <c r="K88" s="436">
        <f>'Чарли в пленке Глэдис'!K88</f>
        <v>1950</v>
      </c>
      <c r="L88" s="330">
        <f t="shared" si="22"/>
        <v>2050</v>
      </c>
      <c r="O88" s="380">
        <v>2290</v>
      </c>
      <c r="Q88" s="381"/>
      <c r="R88" s="382"/>
      <c r="S88" s="381"/>
      <c r="T88" s="382"/>
      <c r="U88" s="382"/>
    </row>
    <row r="89" spans="1:21" s="380" customFormat="1" ht="20.100000000000001" customHeight="1" x14ac:dyDescent="0.25">
      <c r="A89" s="403">
        <v>70</v>
      </c>
      <c r="B89" s="373" t="s">
        <v>91</v>
      </c>
      <c r="C89" s="374" t="s">
        <v>87</v>
      </c>
      <c r="D89" s="404" t="s">
        <v>42</v>
      </c>
      <c r="E89" s="376">
        <v>8</v>
      </c>
      <c r="F89" s="405">
        <v>0.02</v>
      </c>
      <c r="G89" s="325">
        <f t="shared" si="20"/>
        <v>5410</v>
      </c>
      <c r="H89" s="407">
        <f t="shared" si="21"/>
        <v>5680</v>
      </c>
      <c r="I89" s="436">
        <f t="shared" si="6"/>
        <v>2260</v>
      </c>
      <c r="J89" s="437">
        <f t="shared" si="7"/>
        <v>2370</v>
      </c>
      <c r="K89" s="436">
        <f>'Чарли в пленке Глэдис'!K89</f>
        <v>3150</v>
      </c>
      <c r="L89" s="330">
        <f t="shared" si="22"/>
        <v>3310</v>
      </c>
      <c r="O89" s="380">
        <v>2260</v>
      </c>
      <c r="Q89" s="381"/>
      <c r="R89" s="382"/>
      <c r="S89" s="381"/>
      <c r="T89" s="382"/>
      <c r="U89" s="382"/>
    </row>
    <row r="90" spans="1:21" s="380" customFormat="1" ht="20.100000000000001" customHeight="1" x14ac:dyDescent="0.25">
      <c r="A90" s="403">
        <v>71</v>
      </c>
      <c r="B90" s="373" t="s">
        <v>375</v>
      </c>
      <c r="C90" s="374" t="s">
        <v>87</v>
      </c>
      <c r="D90" s="404" t="s">
        <v>42</v>
      </c>
      <c r="E90" s="376">
        <v>8</v>
      </c>
      <c r="F90" s="405">
        <v>0.02</v>
      </c>
      <c r="G90" s="325">
        <f t="shared" si="20"/>
        <v>10680</v>
      </c>
      <c r="H90" s="407">
        <f t="shared" si="21"/>
        <v>11210</v>
      </c>
      <c r="I90" s="436">
        <f t="shared" ref="I90" si="25">ROUND(O90*(1+ОбщаяНаценка/100),-1)</f>
        <v>2260</v>
      </c>
      <c r="J90" s="437">
        <f t="shared" ref="J90" si="26">ROUND(I90*1.05,-1)</f>
        <v>2370</v>
      </c>
      <c r="K90" s="436">
        <f>'Чарли в пленке Глэдис'!K90</f>
        <v>8420</v>
      </c>
      <c r="L90" s="330">
        <f t="shared" si="22"/>
        <v>8840</v>
      </c>
      <c r="M90" s="379" t="s">
        <v>379</v>
      </c>
      <c r="O90" s="380">
        <v>2260</v>
      </c>
      <c r="Q90" s="381"/>
      <c r="R90" s="382"/>
      <c r="S90" s="381"/>
      <c r="T90" s="382"/>
      <c r="U90" s="382"/>
    </row>
    <row r="91" spans="1:21" s="380" customFormat="1" ht="20.100000000000001" customHeight="1" x14ac:dyDescent="0.25">
      <c r="A91" s="403">
        <v>72</v>
      </c>
      <c r="B91" s="373" t="s">
        <v>43</v>
      </c>
      <c r="C91" s="374" t="s">
        <v>33</v>
      </c>
      <c r="D91" s="404" t="s">
        <v>42</v>
      </c>
      <c r="E91" s="376">
        <v>8</v>
      </c>
      <c r="F91" s="405">
        <v>0.02</v>
      </c>
      <c r="G91" s="325">
        <f t="shared" si="20"/>
        <v>5610</v>
      </c>
      <c r="H91" s="407">
        <f t="shared" si="21"/>
        <v>5890</v>
      </c>
      <c r="I91" s="436">
        <f t="shared" si="6"/>
        <v>2680</v>
      </c>
      <c r="J91" s="437">
        <f t="shared" si="7"/>
        <v>2810</v>
      </c>
      <c r="K91" s="436">
        <f>'Чарли в пленке Глэдис'!K91</f>
        <v>2930</v>
      </c>
      <c r="L91" s="330">
        <f t="shared" si="22"/>
        <v>3080</v>
      </c>
      <c r="O91" s="380">
        <v>2680</v>
      </c>
      <c r="Q91" s="381"/>
      <c r="R91" s="382"/>
      <c r="S91" s="381"/>
      <c r="T91" s="382"/>
      <c r="U91" s="382"/>
    </row>
    <row r="92" spans="1:21" s="380" customFormat="1" ht="20.100000000000001" customHeight="1" x14ac:dyDescent="0.25">
      <c r="A92" s="403">
        <v>73</v>
      </c>
      <c r="B92" s="373" t="s">
        <v>376</v>
      </c>
      <c r="C92" s="374" t="s">
        <v>33</v>
      </c>
      <c r="D92" s="404" t="s">
        <v>42</v>
      </c>
      <c r="E92" s="376">
        <v>8</v>
      </c>
      <c r="F92" s="405">
        <v>0.02</v>
      </c>
      <c r="G92" s="325">
        <f t="shared" si="20"/>
        <v>9860</v>
      </c>
      <c r="H92" s="407">
        <f t="shared" si="21"/>
        <v>10350</v>
      </c>
      <c r="I92" s="436">
        <f t="shared" ref="I92" si="27">ROUND(O92*(1+ОбщаяНаценка/100),-1)</f>
        <v>2680</v>
      </c>
      <c r="J92" s="437">
        <f t="shared" ref="J92" si="28">ROUND(I92*1.05,-1)</f>
        <v>2810</v>
      </c>
      <c r="K92" s="436">
        <f>'Чарли в пленке Глэдис'!K92</f>
        <v>7180</v>
      </c>
      <c r="L92" s="330">
        <f t="shared" si="22"/>
        <v>7540</v>
      </c>
      <c r="M92" s="379" t="s">
        <v>380</v>
      </c>
      <c r="O92" s="380">
        <v>2680</v>
      </c>
      <c r="Q92" s="381"/>
      <c r="R92" s="382"/>
      <c r="S92" s="381"/>
      <c r="T92" s="382"/>
      <c r="U92" s="382"/>
    </row>
    <row r="93" spans="1:21" s="380" customFormat="1" ht="20.100000000000001" customHeight="1" x14ac:dyDescent="0.25">
      <c r="A93" s="403">
        <v>74</v>
      </c>
      <c r="B93" s="409" t="s">
        <v>55</v>
      </c>
      <c r="C93" s="410" t="s">
        <v>6</v>
      </c>
      <c r="D93" s="408" t="s">
        <v>56</v>
      </c>
      <c r="E93" s="376">
        <v>12</v>
      </c>
      <c r="F93" s="405">
        <v>0.02</v>
      </c>
      <c r="G93" s="325">
        <f t="shared" si="20"/>
        <v>8700</v>
      </c>
      <c r="H93" s="407">
        <f t="shared" si="21"/>
        <v>9140</v>
      </c>
      <c r="I93" s="436">
        <f t="shared" si="6"/>
        <v>3180</v>
      </c>
      <c r="J93" s="437">
        <f t="shared" si="7"/>
        <v>3340</v>
      </c>
      <c r="K93" s="436">
        <f>'Чарли в пленке Глэдис'!K93</f>
        <v>5520</v>
      </c>
      <c r="L93" s="330">
        <f t="shared" si="22"/>
        <v>5800</v>
      </c>
      <c r="O93" s="380">
        <v>3180</v>
      </c>
      <c r="Q93" s="381"/>
      <c r="R93" s="382"/>
      <c r="S93" s="381"/>
      <c r="T93" s="382"/>
      <c r="U93" s="382"/>
    </row>
    <row r="94" spans="1:21" s="380" customFormat="1" ht="20.100000000000001" customHeight="1" x14ac:dyDescent="0.25">
      <c r="A94" s="403">
        <v>75</v>
      </c>
      <c r="B94" s="411" t="s">
        <v>125</v>
      </c>
      <c r="C94" s="410" t="s">
        <v>136</v>
      </c>
      <c r="D94" s="408" t="s">
        <v>56</v>
      </c>
      <c r="E94" s="376">
        <v>12</v>
      </c>
      <c r="F94" s="405">
        <v>0.02</v>
      </c>
      <c r="G94" s="325">
        <f t="shared" si="20"/>
        <v>9110</v>
      </c>
      <c r="H94" s="407">
        <f t="shared" si="21"/>
        <v>9570</v>
      </c>
      <c r="I94" s="436">
        <f t="shared" si="6"/>
        <v>3590</v>
      </c>
      <c r="J94" s="437">
        <f t="shared" si="7"/>
        <v>3770</v>
      </c>
      <c r="K94" s="436">
        <f>'Чарли в пленке Глэдис'!K94</f>
        <v>5520</v>
      </c>
      <c r="L94" s="330">
        <f t="shared" si="22"/>
        <v>5800</v>
      </c>
      <c r="O94" s="380">
        <v>3590</v>
      </c>
      <c r="Q94" s="381"/>
      <c r="R94" s="382"/>
      <c r="S94" s="381"/>
      <c r="T94" s="382"/>
      <c r="U94" s="382"/>
    </row>
    <row r="95" spans="1:21" s="380" customFormat="1" ht="20.100000000000001" customHeight="1" x14ac:dyDescent="0.25">
      <c r="A95" s="403">
        <v>76</v>
      </c>
      <c r="B95" s="409" t="s">
        <v>338</v>
      </c>
      <c r="C95" s="410" t="s">
        <v>335</v>
      </c>
      <c r="D95" s="412" t="s">
        <v>56</v>
      </c>
      <c r="E95" s="376">
        <v>12</v>
      </c>
      <c r="F95" s="405">
        <v>0.02</v>
      </c>
      <c r="G95" s="325">
        <f t="shared" si="20"/>
        <v>10000</v>
      </c>
      <c r="H95" s="407">
        <f t="shared" si="21"/>
        <v>10500</v>
      </c>
      <c r="I95" s="436">
        <f t="shared" si="6"/>
        <v>4480</v>
      </c>
      <c r="J95" s="437">
        <f t="shared" si="7"/>
        <v>4700</v>
      </c>
      <c r="K95" s="436">
        <f>'Чарли в пленке Глэдис'!K95</f>
        <v>5520</v>
      </c>
      <c r="L95" s="330">
        <f t="shared" si="22"/>
        <v>5800</v>
      </c>
      <c r="O95" s="380">
        <v>4480</v>
      </c>
      <c r="Q95" s="381"/>
      <c r="R95" s="382"/>
      <c r="S95" s="381"/>
      <c r="T95" s="382"/>
      <c r="U95" s="382"/>
    </row>
    <row r="96" spans="1:21" s="380" customFormat="1" ht="20.100000000000001" customHeight="1" x14ac:dyDescent="0.25">
      <c r="A96" s="403">
        <v>77</v>
      </c>
      <c r="B96" s="409" t="s">
        <v>98</v>
      </c>
      <c r="C96" s="410" t="s">
        <v>99</v>
      </c>
      <c r="D96" s="412" t="s">
        <v>56</v>
      </c>
      <c r="E96" s="376">
        <v>12</v>
      </c>
      <c r="F96" s="405">
        <v>0.02</v>
      </c>
      <c r="G96" s="325">
        <f t="shared" si="20"/>
        <v>10220</v>
      </c>
      <c r="H96" s="407">
        <f t="shared" si="21"/>
        <v>10740</v>
      </c>
      <c r="I96" s="436">
        <f t="shared" si="6"/>
        <v>4700</v>
      </c>
      <c r="J96" s="437">
        <f t="shared" si="7"/>
        <v>4940</v>
      </c>
      <c r="K96" s="436">
        <f>'Чарли в пленке Глэдис'!K96</f>
        <v>5520</v>
      </c>
      <c r="L96" s="330">
        <f t="shared" si="22"/>
        <v>5800</v>
      </c>
      <c r="O96" s="380">
        <v>4700</v>
      </c>
      <c r="Q96" s="381"/>
      <c r="R96" s="382"/>
      <c r="S96" s="381"/>
      <c r="T96" s="382"/>
      <c r="U96" s="382"/>
    </row>
    <row r="97" spans="1:21" s="380" customFormat="1" ht="20.100000000000001" customHeight="1" x14ac:dyDescent="0.25">
      <c r="A97" s="403">
        <v>78</v>
      </c>
      <c r="B97" s="413" t="s">
        <v>260</v>
      </c>
      <c r="C97" s="410" t="s">
        <v>6</v>
      </c>
      <c r="D97" s="412" t="s">
        <v>56</v>
      </c>
      <c r="E97" s="376"/>
      <c r="F97" s="405"/>
      <c r="G97" s="325">
        <f t="shared" si="20"/>
        <v>8180</v>
      </c>
      <c r="H97" s="407">
        <f t="shared" si="21"/>
        <v>8590</v>
      </c>
      <c r="I97" s="436">
        <f t="shared" si="6"/>
        <v>2560</v>
      </c>
      <c r="J97" s="437">
        <f t="shared" si="7"/>
        <v>2690</v>
      </c>
      <c r="K97" s="436">
        <f>'Чарли в пленке Глэдис'!K97</f>
        <v>5620</v>
      </c>
      <c r="L97" s="330">
        <f t="shared" si="22"/>
        <v>5900</v>
      </c>
      <c r="O97" s="380">
        <v>2560</v>
      </c>
      <c r="Q97" s="381"/>
      <c r="R97" s="382"/>
      <c r="S97" s="381"/>
      <c r="T97" s="382"/>
      <c r="U97" s="382"/>
    </row>
    <row r="98" spans="1:21" s="380" customFormat="1" ht="20.100000000000001" customHeight="1" x14ac:dyDescent="0.25">
      <c r="A98" s="403">
        <v>79</v>
      </c>
      <c r="B98" s="413" t="s">
        <v>377</v>
      </c>
      <c r="C98" s="410" t="s">
        <v>6</v>
      </c>
      <c r="D98" s="412" t="s">
        <v>56</v>
      </c>
      <c r="E98" s="376"/>
      <c r="F98" s="405"/>
      <c r="G98" s="325">
        <f t="shared" si="20"/>
        <v>10750</v>
      </c>
      <c r="H98" s="407">
        <f t="shared" si="21"/>
        <v>11290</v>
      </c>
      <c r="I98" s="436">
        <f t="shared" ref="I98" si="29">ROUND(O98*(1+ОбщаяНаценка/100),-1)</f>
        <v>2560</v>
      </c>
      <c r="J98" s="437">
        <f t="shared" ref="J98" si="30">ROUND(I98*1.05,-1)</f>
        <v>2690</v>
      </c>
      <c r="K98" s="436">
        <f>'Чарли в пленке Глэдис'!K98</f>
        <v>8190</v>
      </c>
      <c r="L98" s="330">
        <f t="shared" si="22"/>
        <v>8600</v>
      </c>
      <c r="M98" s="379" t="s">
        <v>379</v>
      </c>
      <c r="O98" s="380">
        <v>2560</v>
      </c>
      <c r="Q98" s="381"/>
      <c r="R98" s="382"/>
      <c r="S98" s="381"/>
      <c r="T98" s="382"/>
      <c r="U98" s="382"/>
    </row>
    <row r="99" spans="1:21" s="380" customFormat="1" ht="20.100000000000001" customHeight="1" x14ac:dyDescent="0.25">
      <c r="A99" s="403">
        <v>80</v>
      </c>
      <c r="B99" s="411" t="s">
        <v>122</v>
      </c>
      <c r="C99" s="414" t="s">
        <v>6</v>
      </c>
      <c r="D99" s="386" t="s">
        <v>132</v>
      </c>
      <c r="E99" s="376"/>
      <c r="F99" s="405"/>
      <c r="G99" s="325">
        <f t="shared" si="20"/>
        <v>9580</v>
      </c>
      <c r="H99" s="407">
        <f t="shared" si="21"/>
        <v>10060</v>
      </c>
      <c r="I99" s="436">
        <f t="shared" si="6"/>
        <v>3560</v>
      </c>
      <c r="J99" s="437">
        <f t="shared" si="7"/>
        <v>3740</v>
      </c>
      <c r="K99" s="436">
        <f>'Чарли в пленке Глэдис'!K99</f>
        <v>6020</v>
      </c>
      <c r="L99" s="330">
        <f t="shared" si="22"/>
        <v>6320</v>
      </c>
      <c r="O99" s="380">
        <v>3560</v>
      </c>
      <c r="Q99" s="381"/>
      <c r="R99" s="382"/>
      <c r="S99" s="381"/>
      <c r="T99" s="382"/>
      <c r="U99" s="382"/>
    </row>
    <row r="100" spans="1:21" s="380" customFormat="1" ht="20.100000000000001" customHeight="1" x14ac:dyDescent="0.25">
      <c r="A100" s="403">
        <v>81</v>
      </c>
      <c r="B100" s="411" t="s">
        <v>258</v>
      </c>
      <c r="C100" s="410" t="s">
        <v>136</v>
      </c>
      <c r="D100" s="386" t="s">
        <v>132</v>
      </c>
      <c r="E100" s="376"/>
      <c r="F100" s="405"/>
      <c r="G100" s="325">
        <f t="shared" si="20"/>
        <v>9980</v>
      </c>
      <c r="H100" s="407">
        <f t="shared" si="21"/>
        <v>10480</v>
      </c>
      <c r="I100" s="436">
        <f t="shared" si="6"/>
        <v>3960</v>
      </c>
      <c r="J100" s="437">
        <f t="shared" si="7"/>
        <v>4160</v>
      </c>
      <c r="K100" s="436">
        <f>'Чарли в пленке Глэдис'!K100</f>
        <v>6020</v>
      </c>
      <c r="L100" s="330">
        <f t="shared" si="22"/>
        <v>6320</v>
      </c>
      <c r="O100" s="380">
        <v>3960</v>
      </c>
      <c r="Q100" s="381"/>
      <c r="R100" s="382"/>
      <c r="S100" s="381"/>
      <c r="T100" s="382"/>
      <c r="U100" s="382"/>
    </row>
    <row r="101" spans="1:21" s="380" customFormat="1" ht="20.100000000000001" customHeight="1" x14ac:dyDescent="0.25">
      <c r="A101" s="403">
        <v>82</v>
      </c>
      <c r="B101" s="411" t="s">
        <v>334</v>
      </c>
      <c r="C101" s="410" t="s">
        <v>335</v>
      </c>
      <c r="D101" s="386" t="s">
        <v>132</v>
      </c>
      <c r="E101" s="376"/>
      <c r="F101" s="405"/>
      <c r="G101" s="325">
        <f t="shared" si="20"/>
        <v>10870</v>
      </c>
      <c r="H101" s="407">
        <f t="shared" si="21"/>
        <v>11410</v>
      </c>
      <c r="I101" s="436">
        <f t="shared" si="6"/>
        <v>4850</v>
      </c>
      <c r="J101" s="437">
        <f t="shared" si="7"/>
        <v>5090</v>
      </c>
      <c r="K101" s="436">
        <f>'Чарли в пленке Глэдис'!K101</f>
        <v>6020</v>
      </c>
      <c r="L101" s="330">
        <f t="shared" si="22"/>
        <v>6320</v>
      </c>
      <c r="O101" s="380">
        <v>4850</v>
      </c>
      <c r="Q101" s="381"/>
      <c r="R101" s="382"/>
      <c r="S101" s="381"/>
      <c r="T101" s="382"/>
      <c r="U101" s="382"/>
    </row>
    <row r="102" spans="1:21" s="380" customFormat="1" ht="20.100000000000001" customHeight="1" x14ac:dyDescent="0.25">
      <c r="A102" s="403">
        <v>83</v>
      </c>
      <c r="B102" s="411" t="s">
        <v>257</v>
      </c>
      <c r="C102" s="410" t="s">
        <v>99</v>
      </c>
      <c r="D102" s="386" t="s">
        <v>132</v>
      </c>
      <c r="E102" s="376"/>
      <c r="F102" s="405"/>
      <c r="G102" s="325">
        <f t="shared" si="20"/>
        <v>11070</v>
      </c>
      <c r="H102" s="407">
        <f t="shared" si="21"/>
        <v>11620</v>
      </c>
      <c r="I102" s="436">
        <f t="shared" si="6"/>
        <v>5050</v>
      </c>
      <c r="J102" s="437">
        <f t="shared" si="7"/>
        <v>5300</v>
      </c>
      <c r="K102" s="436">
        <f>'Чарли в пленке Глэдис'!K102</f>
        <v>6020</v>
      </c>
      <c r="L102" s="330">
        <f t="shared" si="22"/>
        <v>6320</v>
      </c>
      <c r="O102" s="380">
        <v>5050</v>
      </c>
      <c r="Q102" s="381"/>
      <c r="R102" s="382"/>
      <c r="S102" s="381"/>
      <c r="T102" s="382"/>
      <c r="U102" s="382"/>
    </row>
    <row r="103" spans="1:21" s="380" customFormat="1" ht="20.100000000000001" customHeight="1" x14ac:dyDescent="0.25">
      <c r="A103" s="403">
        <v>84</v>
      </c>
      <c r="B103" s="415" t="s">
        <v>261</v>
      </c>
      <c r="C103" s="410" t="s">
        <v>6</v>
      </c>
      <c r="D103" s="386" t="s">
        <v>132</v>
      </c>
      <c r="E103" s="376"/>
      <c r="F103" s="405"/>
      <c r="G103" s="325">
        <f t="shared" si="20"/>
        <v>9180</v>
      </c>
      <c r="H103" s="407">
        <f t="shared" si="21"/>
        <v>9640</v>
      </c>
      <c r="I103" s="436">
        <f t="shared" si="6"/>
        <v>2920</v>
      </c>
      <c r="J103" s="437">
        <f t="shared" si="7"/>
        <v>3070</v>
      </c>
      <c r="K103" s="436">
        <f>'Чарли в пленке Глэдис'!K103</f>
        <v>6260</v>
      </c>
      <c r="L103" s="330">
        <f t="shared" si="22"/>
        <v>6570</v>
      </c>
      <c r="O103" s="380">
        <v>2920</v>
      </c>
      <c r="Q103" s="381"/>
      <c r="R103" s="382"/>
      <c r="S103" s="381"/>
      <c r="T103" s="382"/>
      <c r="U103" s="382"/>
    </row>
    <row r="104" spans="1:21" s="380" customFormat="1" ht="20.100000000000001" customHeight="1" x14ac:dyDescent="0.25">
      <c r="A104" s="403">
        <v>85</v>
      </c>
      <c r="B104" s="415" t="s">
        <v>378</v>
      </c>
      <c r="C104" s="410" t="s">
        <v>6</v>
      </c>
      <c r="D104" s="386" t="s">
        <v>132</v>
      </c>
      <c r="E104" s="376"/>
      <c r="F104" s="405"/>
      <c r="G104" s="325">
        <f t="shared" si="20"/>
        <v>11670</v>
      </c>
      <c r="H104" s="407">
        <f t="shared" si="21"/>
        <v>12260</v>
      </c>
      <c r="I104" s="436">
        <f t="shared" ref="I104" si="31">ROUND(O104*(1+ОбщаяНаценка/100),-1)</f>
        <v>2920</v>
      </c>
      <c r="J104" s="437">
        <f t="shared" ref="J104" si="32">ROUND(I104*1.05,-1)</f>
        <v>3070</v>
      </c>
      <c r="K104" s="436">
        <f>'Чарли в пленке Глэдис'!K104</f>
        <v>8750</v>
      </c>
      <c r="L104" s="330">
        <f t="shared" si="22"/>
        <v>9190</v>
      </c>
      <c r="M104" s="379" t="s">
        <v>379</v>
      </c>
      <c r="O104" s="380">
        <v>2920</v>
      </c>
      <c r="Q104" s="381"/>
      <c r="R104" s="382"/>
      <c r="S104" s="381"/>
      <c r="T104" s="382"/>
      <c r="U104" s="382"/>
    </row>
    <row r="105" spans="1:21" s="380" customFormat="1" ht="20.100000000000001" customHeight="1" x14ac:dyDescent="0.25">
      <c r="A105" s="403">
        <v>86</v>
      </c>
      <c r="B105" s="411" t="s">
        <v>134</v>
      </c>
      <c r="C105" s="414" t="s">
        <v>135</v>
      </c>
      <c r="D105" s="386" t="s">
        <v>132</v>
      </c>
      <c r="E105" s="376"/>
      <c r="F105" s="405"/>
      <c r="G105" s="325">
        <f t="shared" si="20"/>
        <v>8930</v>
      </c>
      <c r="H105" s="407">
        <f t="shared" si="21"/>
        <v>9380</v>
      </c>
      <c r="I105" s="436">
        <f t="shared" si="6"/>
        <v>4730</v>
      </c>
      <c r="J105" s="437">
        <f t="shared" si="7"/>
        <v>4970</v>
      </c>
      <c r="K105" s="436">
        <f>'Чарли в пленке Глэдис'!K105</f>
        <v>4200</v>
      </c>
      <c r="L105" s="330">
        <f t="shared" si="22"/>
        <v>4410</v>
      </c>
      <c r="O105" s="380">
        <v>4730</v>
      </c>
      <c r="Q105" s="381"/>
      <c r="R105" s="382"/>
      <c r="S105" s="381"/>
      <c r="T105" s="382"/>
      <c r="U105" s="382"/>
    </row>
    <row r="106" spans="1:21" s="380" customFormat="1" ht="20.100000000000001" customHeight="1" x14ac:dyDescent="0.25">
      <c r="A106" s="403">
        <v>87</v>
      </c>
      <c r="B106" s="411" t="s">
        <v>133</v>
      </c>
      <c r="C106" s="414" t="s">
        <v>135</v>
      </c>
      <c r="D106" s="386" t="s">
        <v>56</v>
      </c>
      <c r="E106" s="376"/>
      <c r="F106" s="405"/>
      <c r="G106" s="325">
        <f t="shared" si="20"/>
        <v>8330</v>
      </c>
      <c r="H106" s="407">
        <f t="shared" si="21"/>
        <v>8750</v>
      </c>
      <c r="I106" s="436">
        <f t="shared" si="6"/>
        <v>4360</v>
      </c>
      <c r="J106" s="437">
        <f t="shared" si="7"/>
        <v>4580</v>
      </c>
      <c r="K106" s="436">
        <f>'Чарли в пленке Глэдис'!K106</f>
        <v>3970</v>
      </c>
      <c r="L106" s="330">
        <f t="shared" si="22"/>
        <v>4170</v>
      </c>
      <c r="O106" s="380">
        <v>4360</v>
      </c>
      <c r="Q106" s="381"/>
      <c r="R106" s="382"/>
      <c r="S106" s="381"/>
      <c r="T106" s="382"/>
      <c r="U106" s="382"/>
    </row>
    <row r="107" spans="1:21" s="380" customFormat="1" ht="20.100000000000001" customHeight="1" x14ac:dyDescent="0.25">
      <c r="A107" s="403">
        <v>88</v>
      </c>
      <c r="B107" s="411" t="s">
        <v>109</v>
      </c>
      <c r="C107" s="414" t="s">
        <v>110</v>
      </c>
      <c r="D107" s="416" t="s">
        <v>149</v>
      </c>
      <c r="E107" s="376">
        <v>3</v>
      </c>
      <c r="F107" s="405">
        <v>0.04</v>
      </c>
      <c r="G107" s="325">
        <f t="shared" si="20"/>
        <v>2580</v>
      </c>
      <c r="H107" s="407">
        <f t="shared" si="21"/>
        <v>2710</v>
      </c>
      <c r="I107" s="436">
        <f t="shared" si="6"/>
        <v>2070</v>
      </c>
      <c r="J107" s="437">
        <f t="shared" si="7"/>
        <v>2170</v>
      </c>
      <c r="K107" s="436">
        <f>'Чарли в пленке Глэдис'!K107</f>
        <v>510</v>
      </c>
      <c r="L107" s="330">
        <f t="shared" si="22"/>
        <v>540</v>
      </c>
      <c r="O107" s="380">
        <v>2070</v>
      </c>
      <c r="Q107" s="381"/>
      <c r="R107" s="382"/>
      <c r="S107" s="381"/>
      <c r="T107" s="382"/>
      <c r="U107" s="382"/>
    </row>
    <row r="108" spans="1:21" s="380" customFormat="1" ht="20.100000000000001" customHeight="1" x14ac:dyDescent="0.25">
      <c r="A108" s="403">
        <v>89</v>
      </c>
      <c r="B108" s="411" t="s">
        <v>111</v>
      </c>
      <c r="C108" s="414" t="s">
        <v>112</v>
      </c>
      <c r="D108" s="417" t="s">
        <v>149</v>
      </c>
      <c r="E108" s="376">
        <v>3</v>
      </c>
      <c r="F108" s="405">
        <v>0.04</v>
      </c>
      <c r="G108" s="325">
        <f t="shared" si="20"/>
        <v>3050</v>
      </c>
      <c r="H108" s="407">
        <f t="shared" si="21"/>
        <v>3200</v>
      </c>
      <c r="I108" s="436">
        <f t="shared" si="6"/>
        <v>2070</v>
      </c>
      <c r="J108" s="437">
        <f t="shared" si="7"/>
        <v>2170</v>
      </c>
      <c r="K108" s="436">
        <f>'Чарли в пленке Глэдис'!K108</f>
        <v>980</v>
      </c>
      <c r="L108" s="330">
        <f t="shared" si="22"/>
        <v>1030</v>
      </c>
      <c r="O108" s="380">
        <v>2070</v>
      </c>
      <c r="Q108" s="381"/>
      <c r="R108" s="382"/>
      <c r="S108" s="381"/>
      <c r="T108" s="382"/>
      <c r="U108" s="382"/>
    </row>
    <row r="109" spans="1:21" s="380" customFormat="1" ht="20.100000000000001" customHeight="1" x14ac:dyDescent="0.25">
      <c r="A109" s="403">
        <v>90</v>
      </c>
      <c r="B109" s="385" t="s">
        <v>92</v>
      </c>
      <c r="C109" s="388" t="s">
        <v>248</v>
      </c>
      <c r="D109" s="392" t="s">
        <v>94</v>
      </c>
      <c r="E109" s="376">
        <v>6</v>
      </c>
      <c r="F109" s="405">
        <v>0.02</v>
      </c>
      <c r="G109" s="325">
        <f t="shared" si="20"/>
        <v>1750</v>
      </c>
      <c r="H109" s="407">
        <f t="shared" si="21"/>
        <v>1840</v>
      </c>
      <c r="I109" s="436">
        <f t="shared" ref="I109:I122" si="33">ROUND(O109*(1+ОбщаяНаценка/100),-1)</f>
        <v>1630</v>
      </c>
      <c r="J109" s="437">
        <f t="shared" si="7"/>
        <v>1710</v>
      </c>
      <c r="K109" s="436">
        <f>'Чарли в пленке Глэдис'!K109</f>
        <v>120</v>
      </c>
      <c r="L109" s="330">
        <f t="shared" si="22"/>
        <v>130</v>
      </c>
      <c r="O109" s="380">
        <v>1630</v>
      </c>
      <c r="Q109" s="381"/>
      <c r="R109" s="382"/>
      <c r="S109" s="381"/>
      <c r="T109" s="382"/>
      <c r="U109" s="382"/>
    </row>
    <row r="110" spans="1:21" s="380" customFormat="1" ht="20.100000000000001" customHeight="1" x14ac:dyDescent="0.25">
      <c r="A110" s="403">
        <v>91</v>
      </c>
      <c r="B110" s="385" t="s">
        <v>93</v>
      </c>
      <c r="C110" s="388" t="s">
        <v>248</v>
      </c>
      <c r="D110" s="392" t="s">
        <v>95</v>
      </c>
      <c r="E110" s="376">
        <v>5</v>
      </c>
      <c r="F110" s="405">
        <v>0.01</v>
      </c>
      <c r="G110" s="325">
        <f t="shared" si="20"/>
        <v>1390</v>
      </c>
      <c r="H110" s="407">
        <f t="shared" si="21"/>
        <v>1460</v>
      </c>
      <c r="I110" s="436">
        <f t="shared" si="33"/>
        <v>1300</v>
      </c>
      <c r="J110" s="437">
        <f t="shared" si="7"/>
        <v>1370</v>
      </c>
      <c r="K110" s="436">
        <f>'Чарли в пленке Глэдис'!K110</f>
        <v>90</v>
      </c>
      <c r="L110" s="330">
        <f t="shared" si="22"/>
        <v>90</v>
      </c>
      <c r="O110" s="380">
        <v>1300</v>
      </c>
      <c r="Q110" s="381"/>
      <c r="R110" s="382"/>
      <c r="S110" s="381"/>
      <c r="T110" s="382"/>
      <c r="U110" s="382"/>
    </row>
    <row r="111" spans="1:21" s="380" customFormat="1" ht="20.100000000000001" customHeight="1" x14ac:dyDescent="0.25">
      <c r="A111" s="403">
        <v>92</v>
      </c>
      <c r="B111" s="373" t="s">
        <v>57</v>
      </c>
      <c r="C111" s="374" t="s">
        <v>58</v>
      </c>
      <c r="D111" s="383" t="s">
        <v>59</v>
      </c>
      <c r="E111" s="393">
        <v>3</v>
      </c>
      <c r="F111" s="418">
        <v>0.01</v>
      </c>
      <c r="G111" s="325">
        <f t="shared" si="20"/>
        <v>770</v>
      </c>
      <c r="H111" s="407">
        <f t="shared" si="21"/>
        <v>810</v>
      </c>
      <c r="I111" s="436">
        <f t="shared" si="33"/>
        <v>770</v>
      </c>
      <c r="J111" s="437">
        <f t="shared" si="7"/>
        <v>810</v>
      </c>
      <c r="K111" s="436"/>
      <c r="L111" s="330">
        <f t="shared" si="22"/>
        <v>0</v>
      </c>
      <c r="O111" s="380">
        <v>770</v>
      </c>
      <c r="Q111" s="381"/>
      <c r="R111" s="382"/>
      <c r="S111" s="381"/>
      <c r="T111" s="382"/>
      <c r="U111" s="382"/>
    </row>
    <row r="112" spans="1:21" s="380" customFormat="1" ht="20.100000000000001" customHeight="1" x14ac:dyDescent="0.25">
      <c r="A112" s="403">
        <v>93</v>
      </c>
      <c r="B112" s="373" t="s">
        <v>60</v>
      </c>
      <c r="C112" s="374" t="s">
        <v>58</v>
      </c>
      <c r="D112" s="383" t="s">
        <v>61</v>
      </c>
      <c r="E112" s="393">
        <v>1</v>
      </c>
      <c r="F112" s="418">
        <v>0.01</v>
      </c>
      <c r="G112" s="325">
        <f t="shared" si="20"/>
        <v>250</v>
      </c>
      <c r="H112" s="407">
        <f t="shared" si="21"/>
        <v>260</v>
      </c>
      <c r="I112" s="436">
        <f t="shared" si="33"/>
        <v>250</v>
      </c>
      <c r="J112" s="437">
        <f t="shared" si="7"/>
        <v>260</v>
      </c>
      <c r="K112" s="436"/>
      <c r="L112" s="330">
        <f t="shared" si="22"/>
        <v>0</v>
      </c>
      <c r="O112" s="380">
        <v>250</v>
      </c>
      <c r="Q112" s="382"/>
      <c r="R112" s="382"/>
      <c r="S112" s="381"/>
      <c r="T112" s="382"/>
      <c r="U112" s="382"/>
    </row>
    <row r="113" spans="1:21" s="380" customFormat="1" ht="20.100000000000001" customHeight="1" x14ac:dyDescent="0.25">
      <c r="A113" s="403">
        <v>94</v>
      </c>
      <c r="B113" s="373" t="s">
        <v>62</v>
      </c>
      <c r="C113" s="374" t="s">
        <v>63</v>
      </c>
      <c r="D113" s="383" t="s">
        <v>64</v>
      </c>
      <c r="E113" s="393">
        <v>6</v>
      </c>
      <c r="F113" s="418">
        <v>0.02</v>
      </c>
      <c r="G113" s="325">
        <f t="shared" si="20"/>
        <v>1360</v>
      </c>
      <c r="H113" s="407">
        <f t="shared" si="21"/>
        <v>1430</v>
      </c>
      <c r="I113" s="436">
        <f t="shared" si="33"/>
        <v>1360</v>
      </c>
      <c r="J113" s="437">
        <f t="shared" si="7"/>
        <v>1430</v>
      </c>
      <c r="K113" s="436"/>
      <c r="L113" s="330">
        <f t="shared" si="22"/>
        <v>0</v>
      </c>
      <c r="O113" s="380">
        <v>1360</v>
      </c>
      <c r="Q113" s="382"/>
      <c r="R113" s="382"/>
      <c r="S113" s="381"/>
      <c r="T113" s="382"/>
      <c r="U113" s="382"/>
    </row>
    <row r="114" spans="1:21" s="380" customFormat="1" ht="20.100000000000001" customHeight="1" x14ac:dyDescent="0.25">
      <c r="A114" s="403">
        <v>95</v>
      </c>
      <c r="B114" s="373" t="s">
        <v>65</v>
      </c>
      <c r="C114" s="374" t="s">
        <v>63</v>
      </c>
      <c r="D114" s="383" t="s">
        <v>66</v>
      </c>
      <c r="E114" s="393">
        <v>3</v>
      </c>
      <c r="F114" s="418">
        <v>0.02</v>
      </c>
      <c r="G114" s="325">
        <f t="shared" si="20"/>
        <v>730</v>
      </c>
      <c r="H114" s="407">
        <f t="shared" si="21"/>
        <v>770</v>
      </c>
      <c r="I114" s="436">
        <f t="shared" si="33"/>
        <v>730</v>
      </c>
      <c r="J114" s="437">
        <f t="shared" si="7"/>
        <v>770</v>
      </c>
      <c r="K114" s="436"/>
      <c r="L114" s="330">
        <f t="shared" si="22"/>
        <v>0</v>
      </c>
      <c r="O114" s="380">
        <v>730</v>
      </c>
      <c r="Q114" s="382"/>
      <c r="R114" s="382"/>
      <c r="S114" s="381"/>
      <c r="T114" s="382"/>
      <c r="U114" s="382"/>
    </row>
    <row r="115" spans="1:21" s="380" customFormat="1" ht="20.100000000000001" customHeight="1" x14ac:dyDescent="0.25">
      <c r="A115" s="403">
        <v>96</v>
      </c>
      <c r="B115" s="373" t="s">
        <v>67</v>
      </c>
      <c r="C115" s="374" t="s">
        <v>68</v>
      </c>
      <c r="D115" s="383" t="s">
        <v>69</v>
      </c>
      <c r="E115" s="393">
        <v>16</v>
      </c>
      <c r="F115" s="418">
        <v>0.04</v>
      </c>
      <c r="G115" s="325">
        <f t="shared" si="20"/>
        <v>3370</v>
      </c>
      <c r="H115" s="407">
        <f t="shared" si="21"/>
        <v>3540</v>
      </c>
      <c r="I115" s="436">
        <f t="shared" si="33"/>
        <v>3370</v>
      </c>
      <c r="J115" s="437">
        <f t="shared" si="7"/>
        <v>3540</v>
      </c>
      <c r="K115" s="436"/>
      <c r="L115" s="330">
        <f t="shared" si="22"/>
        <v>0</v>
      </c>
      <c r="O115" s="380">
        <v>3370</v>
      </c>
      <c r="Q115" s="382"/>
      <c r="R115" s="382"/>
      <c r="S115" s="381"/>
      <c r="T115" s="382"/>
      <c r="U115" s="382"/>
    </row>
    <row r="116" spans="1:21" s="380" customFormat="1" ht="20.100000000000001" customHeight="1" x14ac:dyDescent="0.25">
      <c r="A116" s="403">
        <v>97</v>
      </c>
      <c r="B116" s="385" t="s">
        <v>154</v>
      </c>
      <c r="C116" s="374" t="s">
        <v>58</v>
      </c>
      <c r="D116" s="392" t="s">
        <v>147</v>
      </c>
      <c r="E116" s="376"/>
      <c r="F116" s="421"/>
      <c r="G116" s="325">
        <f t="shared" si="20"/>
        <v>960</v>
      </c>
      <c r="H116" s="407">
        <f t="shared" si="21"/>
        <v>1010</v>
      </c>
      <c r="I116" s="436">
        <f t="shared" si="33"/>
        <v>960</v>
      </c>
      <c r="J116" s="437">
        <f t="shared" si="7"/>
        <v>1010</v>
      </c>
      <c r="K116" s="436"/>
      <c r="L116" s="330">
        <f t="shared" si="22"/>
        <v>0</v>
      </c>
      <c r="O116" s="380">
        <v>960</v>
      </c>
      <c r="Q116" s="382"/>
      <c r="R116" s="382"/>
      <c r="S116" s="381"/>
      <c r="T116" s="382"/>
      <c r="U116" s="382"/>
    </row>
    <row r="117" spans="1:21" s="380" customFormat="1" ht="20.100000000000001" customHeight="1" x14ac:dyDescent="0.25">
      <c r="A117" s="403">
        <v>98</v>
      </c>
      <c r="B117" s="385" t="s">
        <v>121</v>
      </c>
      <c r="C117" s="388" t="s">
        <v>123</v>
      </c>
      <c r="D117" s="392" t="s">
        <v>137</v>
      </c>
      <c r="E117" s="376"/>
      <c r="F117" s="421"/>
      <c r="G117" s="325">
        <f t="shared" si="20"/>
        <v>4140</v>
      </c>
      <c r="H117" s="407">
        <f t="shared" si="21"/>
        <v>4350</v>
      </c>
      <c r="I117" s="436">
        <f t="shared" si="33"/>
        <v>4140</v>
      </c>
      <c r="J117" s="437">
        <f t="shared" si="7"/>
        <v>4350</v>
      </c>
      <c r="K117" s="436"/>
      <c r="L117" s="330">
        <f t="shared" si="22"/>
        <v>0</v>
      </c>
      <c r="O117" s="380">
        <v>4140</v>
      </c>
      <c r="Q117" s="382"/>
      <c r="R117" s="382"/>
      <c r="S117" s="381"/>
      <c r="T117" s="382"/>
      <c r="U117" s="382"/>
    </row>
    <row r="118" spans="1:21" s="380" customFormat="1" ht="20.100000000000001" customHeight="1" x14ac:dyDescent="0.25">
      <c r="A118" s="403">
        <v>99</v>
      </c>
      <c r="B118" s="385" t="s">
        <v>240</v>
      </c>
      <c r="C118" s="388" t="s">
        <v>123</v>
      </c>
      <c r="D118" s="392" t="s">
        <v>242</v>
      </c>
      <c r="E118" s="376"/>
      <c r="F118" s="418"/>
      <c r="G118" s="325">
        <f t="shared" si="20"/>
        <v>4670</v>
      </c>
      <c r="H118" s="407">
        <f t="shared" si="21"/>
        <v>4900</v>
      </c>
      <c r="I118" s="436">
        <f t="shared" si="33"/>
        <v>4670</v>
      </c>
      <c r="J118" s="437">
        <f t="shared" si="7"/>
        <v>4900</v>
      </c>
      <c r="K118" s="436"/>
      <c r="L118" s="330">
        <f t="shared" si="22"/>
        <v>0</v>
      </c>
      <c r="O118" s="380">
        <v>4670</v>
      </c>
      <c r="Q118" s="382"/>
      <c r="R118" s="382"/>
      <c r="S118" s="381"/>
      <c r="T118" s="382"/>
      <c r="U118" s="382"/>
    </row>
    <row r="119" spans="1:21" s="380" customFormat="1" ht="20.100000000000001" customHeight="1" x14ac:dyDescent="0.25">
      <c r="A119" s="403">
        <v>100</v>
      </c>
      <c r="B119" s="385" t="s">
        <v>241</v>
      </c>
      <c r="C119" s="388" t="s">
        <v>123</v>
      </c>
      <c r="D119" s="392" t="s">
        <v>243</v>
      </c>
      <c r="E119" s="376"/>
      <c r="F119" s="418"/>
      <c r="G119" s="325">
        <f t="shared" si="20"/>
        <v>4670</v>
      </c>
      <c r="H119" s="407">
        <f t="shared" si="21"/>
        <v>4900</v>
      </c>
      <c r="I119" s="436">
        <f t="shared" si="33"/>
        <v>4670</v>
      </c>
      <c r="J119" s="437">
        <f t="shared" si="7"/>
        <v>4900</v>
      </c>
      <c r="K119" s="436"/>
      <c r="L119" s="330">
        <f t="shared" si="22"/>
        <v>0</v>
      </c>
      <c r="O119" s="380">
        <v>4670</v>
      </c>
      <c r="Q119" s="382"/>
      <c r="R119" s="382"/>
      <c r="S119" s="381"/>
      <c r="T119" s="382"/>
      <c r="U119" s="382"/>
    </row>
    <row r="120" spans="1:21" s="380" customFormat="1" ht="20.100000000000001" customHeight="1" x14ac:dyDescent="0.25">
      <c r="A120" s="403">
        <v>101</v>
      </c>
      <c r="B120" s="385" t="s">
        <v>290</v>
      </c>
      <c r="C120" s="388" t="s">
        <v>245</v>
      </c>
      <c r="D120" s="392" t="s">
        <v>244</v>
      </c>
      <c r="E120" s="376"/>
      <c r="F120" s="418"/>
      <c r="G120" s="325">
        <f t="shared" si="20"/>
        <v>570</v>
      </c>
      <c r="H120" s="407">
        <f t="shared" si="21"/>
        <v>600</v>
      </c>
      <c r="I120" s="436">
        <f t="shared" si="33"/>
        <v>570</v>
      </c>
      <c r="J120" s="437">
        <f t="shared" si="7"/>
        <v>600</v>
      </c>
      <c r="K120" s="436"/>
      <c r="L120" s="330">
        <f t="shared" si="22"/>
        <v>0</v>
      </c>
      <c r="O120" s="380">
        <v>570</v>
      </c>
      <c r="Q120" s="382"/>
      <c r="R120" s="382"/>
      <c r="S120" s="381"/>
      <c r="T120" s="382"/>
      <c r="U120" s="382"/>
    </row>
    <row r="121" spans="1:21" s="380" customFormat="1" ht="20.100000000000001" customHeight="1" x14ac:dyDescent="0.25">
      <c r="A121" s="403">
        <v>102</v>
      </c>
      <c r="B121" s="373" t="s">
        <v>70</v>
      </c>
      <c r="C121" s="374" t="s">
        <v>71</v>
      </c>
      <c r="D121" s="383" t="s">
        <v>72</v>
      </c>
      <c r="E121" s="393">
        <v>4</v>
      </c>
      <c r="F121" s="418">
        <v>0.01</v>
      </c>
      <c r="G121" s="325">
        <f t="shared" si="20"/>
        <v>1420</v>
      </c>
      <c r="H121" s="407">
        <f t="shared" si="21"/>
        <v>1490</v>
      </c>
      <c r="I121" s="436">
        <f t="shared" si="33"/>
        <v>950</v>
      </c>
      <c r="J121" s="437">
        <f t="shared" si="7"/>
        <v>1000</v>
      </c>
      <c r="K121" s="436">
        <f>'Чарли в пленке Глэдис'!K121</f>
        <v>470</v>
      </c>
      <c r="L121" s="330">
        <f t="shared" si="22"/>
        <v>490</v>
      </c>
      <c r="O121" s="380">
        <v>950</v>
      </c>
      <c r="Q121" s="382"/>
      <c r="R121" s="382"/>
      <c r="S121" s="381"/>
      <c r="T121" s="382"/>
      <c r="U121" s="382"/>
    </row>
    <row r="122" spans="1:21" s="380" customFormat="1" ht="20.100000000000001" customHeight="1" thickBot="1" x14ac:dyDescent="0.3">
      <c r="A122" s="403">
        <v>103</v>
      </c>
      <c r="B122" s="373" t="s">
        <v>73</v>
      </c>
      <c r="C122" s="374" t="s">
        <v>71</v>
      </c>
      <c r="D122" s="383" t="s">
        <v>74</v>
      </c>
      <c r="E122" s="393">
        <v>4</v>
      </c>
      <c r="F122" s="421">
        <v>0.01</v>
      </c>
      <c r="G122" s="327">
        <f t="shared" si="20"/>
        <v>1210</v>
      </c>
      <c r="H122" s="423">
        <f t="shared" si="21"/>
        <v>1270</v>
      </c>
      <c r="I122" s="438">
        <f t="shared" si="33"/>
        <v>1210</v>
      </c>
      <c r="J122" s="439">
        <f t="shared" si="7"/>
        <v>1270</v>
      </c>
      <c r="K122" s="438"/>
      <c r="L122" s="330">
        <f t="shared" si="22"/>
        <v>0</v>
      </c>
      <c r="O122" s="380">
        <v>1210</v>
      </c>
      <c r="Q122" s="382"/>
      <c r="R122" s="382"/>
      <c r="S122" s="381"/>
      <c r="T122" s="382"/>
      <c r="U122" s="382"/>
    </row>
    <row r="123" spans="1:21" s="380" customFormat="1" x14ac:dyDescent="0.25">
      <c r="A123" s="426"/>
      <c r="D123" s="440"/>
      <c r="E123" s="441"/>
      <c r="F123" s="431"/>
      <c r="G123" s="431"/>
      <c r="H123" s="431"/>
      <c r="I123" s="442"/>
      <c r="J123" s="442"/>
      <c r="K123" s="442"/>
      <c r="L123" s="442"/>
      <c r="O123" s="442"/>
      <c r="Q123" s="382"/>
      <c r="R123" s="382"/>
      <c r="S123" s="382"/>
      <c r="T123" s="382"/>
      <c r="U123" s="382"/>
    </row>
    <row r="124" spans="1:21" x14ac:dyDescent="0.25">
      <c r="A124" s="13"/>
      <c r="E124" s="77"/>
      <c r="F124" s="21"/>
      <c r="G124" s="21"/>
      <c r="H124" s="21"/>
      <c r="I124" s="26"/>
      <c r="J124" s="26"/>
      <c r="K124" s="26"/>
      <c r="L124" s="26"/>
      <c r="O124" s="26"/>
    </row>
    <row r="125" spans="1:21" x14ac:dyDescent="0.25">
      <c r="A125" s="13"/>
      <c r="E125" s="76"/>
      <c r="F125" s="21"/>
      <c r="G125" s="21"/>
      <c r="H125" s="21"/>
      <c r="I125" s="26"/>
      <c r="J125" s="26"/>
      <c r="K125" s="26"/>
      <c r="L125" s="26"/>
      <c r="O125" s="26"/>
    </row>
    <row r="126" spans="1:21" x14ac:dyDescent="0.25">
      <c r="A126" s="13"/>
      <c r="E126" s="76"/>
      <c r="F126" s="21"/>
      <c r="G126" s="21"/>
      <c r="H126" s="21"/>
      <c r="I126" s="26"/>
      <c r="J126" s="26"/>
      <c r="K126" s="26"/>
      <c r="L126" s="26"/>
      <c r="O126" s="26"/>
    </row>
    <row r="127" spans="1:21" x14ac:dyDescent="0.25">
      <c r="A127" s="13"/>
      <c r="B127" s="51"/>
      <c r="C127" s="88"/>
      <c r="E127" s="77"/>
      <c r="F127" s="21"/>
      <c r="G127" s="21"/>
      <c r="H127" s="21"/>
      <c r="I127" s="26"/>
      <c r="J127" s="26"/>
      <c r="K127" s="26"/>
      <c r="L127" s="26"/>
      <c r="O127" s="26"/>
    </row>
    <row r="128" spans="1:21" x14ac:dyDescent="0.25">
      <c r="A128" s="13"/>
      <c r="B128" s="51"/>
      <c r="C128" s="88"/>
      <c r="E128" s="76"/>
      <c r="F128" s="59"/>
      <c r="G128" s="59"/>
      <c r="H128" s="59"/>
      <c r="I128" s="26"/>
      <c r="J128" s="26"/>
      <c r="K128" s="26"/>
      <c r="L128" s="26"/>
      <c r="O128" s="26"/>
    </row>
    <row r="129" spans="1:15" x14ac:dyDescent="0.25">
      <c r="A129" s="13"/>
      <c r="B129" s="51"/>
      <c r="C129" s="88"/>
      <c r="E129" s="21"/>
      <c r="F129" s="21"/>
      <c r="G129" s="21"/>
      <c r="H129" s="21"/>
      <c r="I129" s="26"/>
      <c r="J129" s="26"/>
      <c r="K129" s="26"/>
      <c r="L129" s="26"/>
      <c r="O129" s="26"/>
    </row>
    <row r="130" spans="1:15" x14ac:dyDescent="0.25">
      <c r="A130" s="13"/>
      <c r="B130" s="51"/>
      <c r="C130" s="88"/>
      <c r="E130" s="21"/>
      <c r="F130" s="21"/>
      <c r="G130" s="21"/>
      <c r="H130" s="21"/>
      <c r="I130" s="26"/>
      <c r="J130" s="26"/>
      <c r="K130" s="26"/>
      <c r="L130" s="26"/>
      <c r="O130" s="26"/>
    </row>
  </sheetData>
  <mergeCells count="5">
    <mergeCell ref="B9:C9"/>
    <mergeCell ref="B11:C11"/>
    <mergeCell ref="G18:H18"/>
    <mergeCell ref="I18:J18"/>
    <mergeCell ref="K18:L18"/>
  </mergeCells>
  <pageMargins left="0.7" right="0.7" top="0.75" bottom="0.75" header="0.3" footer="0.3"/>
  <pageSetup paperSize="9" scale="5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V133"/>
  <sheetViews>
    <sheetView zoomScaleNormal="100" workbookViewId="0">
      <selection activeCell="L22" sqref="L22"/>
    </sheetView>
  </sheetViews>
  <sheetFormatPr defaultRowHeight="15" x14ac:dyDescent="0.25"/>
  <cols>
    <col min="1" max="1" width="2.42578125" style="13" customWidth="1"/>
    <col min="2" max="2" width="12.140625" style="140" customWidth="1"/>
    <col min="3" max="3" width="14.7109375" style="62" customWidth="1"/>
    <col min="4" max="4" width="10.85546875" style="52" customWidth="1"/>
    <col min="5" max="5" width="3.85546875" style="21" customWidth="1"/>
    <col min="6" max="6" width="4.42578125" style="21" customWidth="1"/>
    <col min="7" max="8" width="7.7109375" style="21" customWidth="1"/>
    <col min="9" max="12" width="7.7109375" style="116" customWidth="1"/>
    <col min="15" max="15" width="9" style="115" hidden="1" customWidth="1"/>
    <col min="16" max="16" width="11" style="116" hidden="1" customWidth="1"/>
    <col min="18" max="22" width="9.140625" style="352"/>
  </cols>
  <sheetData>
    <row r="1" spans="1:15" x14ac:dyDescent="0.25">
      <c r="A1" s="7"/>
      <c r="B1" s="131"/>
      <c r="D1" s="61"/>
    </row>
    <row r="2" spans="1:15" x14ac:dyDescent="0.25">
      <c r="A2" s="11"/>
      <c r="B2" s="132"/>
      <c r="D2" s="16"/>
    </row>
    <row r="3" spans="1:15" x14ac:dyDescent="0.25">
      <c r="A3" s="11"/>
      <c r="B3" s="132"/>
      <c r="D3" s="60"/>
    </row>
    <row r="4" spans="1:15" x14ac:dyDescent="0.25">
      <c r="A4" s="83" t="s">
        <v>8</v>
      </c>
      <c r="B4" s="133" t="s">
        <v>224</v>
      </c>
      <c r="C4" s="72"/>
      <c r="D4" s="2"/>
      <c r="E4" s="1"/>
      <c r="F4" s="1"/>
      <c r="G4" s="1"/>
      <c r="H4" s="1"/>
      <c r="O4" s="117"/>
    </row>
    <row r="5" spans="1:15" x14ac:dyDescent="0.25">
      <c r="A5" s="83"/>
      <c r="B5" s="134"/>
      <c r="C5" s="72"/>
      <c r="D5" s="2"/>
      <c r="E5" s="1"/>
      <c r="F5" s="1"/>
      <c r="G5" s="1"/>
      <c r="H5" s="1"/>
      <c r="O5" s="117"/>
    </row>
    <row r="6" spans="1:15" x14ac:dyDescent="0.25">
      <c r="A6" s="83"/>
      <c r="B6" s="135" t="s">
        <v>223</v>
      </c>
      <c r="C6" s="72"/>
      <c r="D6" s="2"/>
      <c r="E6" s="1"/>
      <c r="F6" s="1"/>
      <c r="G6" s="1"/>
      <c r="H6" s="1"/>
      <c r="O6" s="117"/>
    </row>
    <row r="7" spans="1:15" x14ac:dyDescent="0.25">
      <c r="B7" s="136" t="s">
        <v>7</v>
      </c>
      <c r="C7" s="182" t="s">
        <v>383</v>
      </c>
      <c r="D7" s="183"/>
      <c r="E7" s="184"/>
    </row>
    <row r="8" spans="1:15" x14ac:dyDescent="0.25">
      <c r="B8" s="167" t="s">
        <v>5</v>
      </c>
      <c r="C8" s="5"/>
      <c r="D8" s="154"/>
      <c r="E8" s="5"/>
      <c r="F8" s="5"/>
      <c r="G8" s="291"/>
      <c r="H8" s="291"/>
    </row>
    <row r="9" spans="1:15" x14ac:dyDescent="0.25">
      <c r="B9" s="521" t="s">
        <v>103</v>
      </c>
      <c r="C9" s="522"/>
      <c r="D9" s="165" t="s">
        <v>76</v>
      </c>
      <c r="E9" s="5"/>
      <c r="F9" s="5"/>
      <c r="G9" s="291"/>
      <c r="H9" s="291"/>
    </row>
    <row r="10" spans="1:15" x14ac:dyDescent="0.25">
      <c r="B10" s="168"/>
      <c r="C10" s="5"/>
      <c r="D10" s="165" t="s">
        <v>172</v>
      </c>
      <c r="E10" s="5"/>
      <c r="F10" s="5"/>
      <c r="G10" s="291"/>
      <c r="H10" s="291"/>
    </row>
    <row r="11" spans="1:15" x14ac:dyDescent="0.25">
      <c r="B11" s="521" t="s">
        <v>4</v>
      </c>
      <c r="C11" s="522"/>
      <c r="D11" s="165" t="s">
        <v>162</v>
      </c>
      <c r="E11" s="5"/>
      <c r="F11" s="5"/>
      <c r="G11" s="291"/>
      <c r="H11" s="291"/>
    </row>
    <row r="12" spans="1:15" x14ac:dyDescent="0.25">
      <c r="B12" s="156"/>
      <c r="C12" s="5"/>
      <c r="D12" s="165" t="s">
        <v>164</v>
      </c>
      <c r="E12" s="5"/>
      <c r="F12" s="5"/>
      <c r="G12" s="291"/>
      <c r="H12" s="291"/>
    </row>
    <row r="13" spans="1:15" x14ac:dyDescent="0.25">
      <c r="B13" s="169"/>
      <c r="C13" s="166"/>
      <c r="D13" s="165" t="s">
        <v>163</v>
      </c>
      <c r="E13" s="5"/>
      <c r="F13" s="5"/>
      <c r="G13" s="291"/>
      <c r="H13" s="291"/>
    </row>
    <row r="14" spans="1:15" x14ac:dyDescent="0.25">
      <c r="B14" s="169"/>
      <c r="C14" s="166"/>
      <c r="D14" s="165" t="s">
        <v>165</v>
      </c>
      <c r="E14" s="5"/>
      <c r="F14" s="5"/>
      <c r="G14" s="291"/>
      <c r="H14" s="291"/>
    </row>
    <row r="15" spans="1:15" x14ac:dyDescent="0.25">
      <c r="B15" s="169"/>
      <c r="C15" s="166"/>
      <c r="D15" s="165" t="s">
        <v>304</v>
      </c>
      <c r="E15" s="5"/>
      <c r="F15" s="5"/>
      <c r="G15" s="291"/>
      <c r="H15" s="291"/>
    </row>
    <row r="16" spans="1:15" x14ac:dyDescent="0.25">
      <c r="B16" s="169"/>
      <c r="C16" s="166"/>
      <c r="D16" s="165" t="s">
        <v>305</v>
      </c>
      <c r="E16" s="5"/>
      <c r="F16" s="5"/>
      <c r="G16" s="291"/>
      <c r="H16" s="291"/>
    </row>
    <row r="17" spans="1:22" s="266" customFormat="1" x14ac:dyDescent="0.25">
      <c r="A17" s="13"/>
      <c r="B17" s="162" t="s">
        <v>316</v>
      </c>
      <c r="C17" s="163"/>
      <c r="D17" s="265" t="s">
        <v>362</v>
      </c>
      <c r="E17" s="265"/>
      <c r="F17" s="265"/>
      <c r="G17" s="291"/>
      <c r="H17" s="291"/>
      <c r="I17" s="93"/>
      <c r="K17" s="292"/>
      <c r="L17" s="292"/>
      <c r="M17" s="26"/>
      <c r="N17" s="93"/>
      <c r="R17" s="352"/>
      <c r="S17" s="352"/>
      <c r="T17" s="352"/>
      <c r="U17" s="352"/>
      <c r="V17" s="352"/>
    </row>
    <row r="18" spans="1:22" s="266" customFormat="1" ht="15.75" thickBot="1" x14ac:dyDescent="0.3">
      <c r="A18" s="13"/>
      <c r="B18" s="162"/>
      <c r="C18" s="163"/>
      <c r="D18" s="189" t="s">
        <v>385</v>
      </c>
      <c r="E18" s="265"/>
      <c r="F18" s="265"/>
      <c r="G18" s="291"/>
      <c r="H18" s="291"/>
      <c r="I18" s="93"/>
      <c r="K18" s="292"/>
      <c r="L18" s="292"/>
      <c r="M18" s="26"/>
      <c r="N18" s="93"/>
      <c r="R18" s="352"/>
      <c r="S18" s="352"/>
      <c r="T18" s="352"/>
      <c r="U18" s="352"/>
      <c r="V18" s="352"/>
    </row>
    <row r="19" spans="1:22" s="266" customFormat="1" ht="15.75" x14ac:dyDescent="0.25">
      <c r="A19" s="13"/>
      <c r="B19" s="164" t="s">
        <v>317</v>
      </c>
      <c r="C19" s="166"/>
      <c r="D19" s="165"/>
      <c r="E19" s="265"/>
      <c r="F19" s="21"/>
      <c r="G19" s="541" t="s">
        <v>366</v>
      </c>
      <c r="H19" s="542"/>
      <c r="I19" s="543" t="s">
        <v>12</v>
      </c>
      <c r="J19" s="544"/>
      <c r="K19" s="541" t="s">
        <v>367</v>
      </c>
      <c r="L19" s="542"/>
      <c r="M19" s="26"/>
      <c r="R19" s="352"/>
      <c r="S19" s="352"/>
      <c r="T19" s="352"/>
      <c r="U19" s="352"/>
      <c r="V19" s="352"/>
    </row>
    <row r="20" spans="1:22" ht="18" customHeight="1" x14ac:dyDescent="0.25">
      <c r="A20" s="229" t="s">
        <v>0</v>
      </c>
      <c r="B20" s="240" t="s">
        <v>3</v>
      </c>
      <c r="C20" s="227" t="s">
        <v>2</v>
      </c>
      <c r="D20" s="228" t="s">
        <v>9</v>
      </c>
      <c r="E20" s="232" t="s">
        <v>1</v>
      </c>
      <c r="F20" s="304" t="s">
        <v>102</v>
      </c>
      <c r="G20" s="331" t="s">
        <v>348</v>
      </c>
      <c r="H20" s="332" t="s">
        <v>349</v>
      </c>
      <c r="I20" s="331" t="s">
        <v>348</v>
      </c>
      <c r="J20" s="332" t="s">
        <v>349</v>
      </c>
      <c r="K20" s="331" t="s">
        <v>348</v>
      </c>
      <c r="L20" s="332" t="s">
        <v>349</v>
      </c>
      <c r="O20" s="547" t="s">
        <v>346</v>
      </c>
      <c r="P20" s="548"/>
    </row>
    <row r="21" spans="1:22" ht="20.45" customHeight="1" x14ac:dyDescent="0.25">
      <c r="A21" s="19"/>
      <c r="B21" s="137"/>
      <c r="C21" s="63"/>
      <c r="D21" s="47"/>
      <c r="E21" s="73"/>
      <c r="F21" s="305"/>
      <c r="G21" s="306" t="s">
        <v>106</v>
      </c>
      <c r="H21" s="307" t="s">
        <v>106</v>
      </c>
      <c r="I21" s="306" t="s">
        <v>106</v>
      </c>
      <c r="J21" s="307" t="s">
        <v>106</v>
      </c>
      <c r="K21" s="306"/>
      <c r="L21" s="307"/>
      <c r="O21" s="148" t="s">
        <v>105</v>
      </c>
      <c r="P21" s="149" t="s">
        <v>106</v>
      </c>
    </row>
    <row r="22" spans="1:22" x14ac:dyDescent="0.25">
      <c r="A22" s="200">
        <v>1</v>
      </c>
      <c r="B22" s="208" t="s">
        <v>178</v>
      </c>
      <c r="C22" s="64" t="s">
        <v>184</v>
      </c>
      <c r="D22" s="31" t="s">
        <v>185</v>
      </c>
      <c r="E22" s="74"/>
      <c r="F22" s="212"/>
      <c r="G22" s="325">
        <f>I22+K22</f>
        <v>1760</v>
      </c>
      <c r="H22" s="326">
        <f>J22+L22</f>
        <v>1850</v>
      </c>
      <c r="I22" s="333">
        <f>ROUND(O22*(1+Наценка!$C$15/100),-1)</f>
        <v>390</v>
      </c>
      <c r="J22" s="334">
        <f t="shared" ref="J22:J53" si="0">ROUND(I22*1.05,-1)</f>
        <v>410</v>
      </c>
      <c r="K22" s="335">
        <f>'Чарли в пленке Прованс'!K20</f>
        <v>1370</v>
      </c>
      <c r="L22" s="326">
        <f>ROUND(K22*1.05,-1)</f>
        <v>1440</v>
      </c>
      <c r="M22" s="172" t="s">
        <v>321</v>
      </c>
      <c r="N22" s="172"/>
      <c r="O22" s="349">
        <v>390</v>
      </c>
      <c r="P22" s="349">
        <v>390</v>
      </c>
      <c r="R22" s="258"/>
      <c r="T22" s="258"/>
    </row>
    <row r="23" spans="1:22" x14ac:dyDescent="0.25">
      <c r="A23" s="200">
        <v>2</v>
      </c>
      <c r="B23" s="238" t="s">
        <v>328</v>
      </c>
      <c r="C23" s="142" t="s">
        <v>184</v>
      </c>
      <c r="D23" s="249" t="s">
        <v>329</v>
      </c>
      <c r="E23" s="171"/>
      <c r="F23" s="215"/>
      <c r="G23" s="325">
        <f t="shared" ref="G23:G86" si="1">I23+K23</f>
        <v>1820</v>
      </c>
      <c r="H23" s="326">
        <f t="shared" ref="H23:H86" si="2">J23+L23</f>
        <v>1910</v>
      </c>
      <c r="I23" s="333">
        <f>ROUND(O23*(1+Наценка!$C$15/100),-1)</f>
        <v>420</v>
      </c>
      <c r="J23" s="334">
        <f t="shared" si="0"/>
        <v>440</v>
      </c>
      <c r="K23" s="335">
        <f>'Чарли в пленке Прованс'!K21</f>
        <v>1400</v>
      </c>
      <c r="L23" s="326">
        <f t="shared" ref="L23:L86" si="3">ROUND(K23*1.05,-1)</f>
        <v>1470</v>
      </c>
      <c r="M23" s="172" t="s">
        <v>322</v>
      </c>
      <c r="N23" s="172"/>
      <c r="O23" s="349">
        <v>420</v>
      </c>
      <c r="P23" s="349">
        <v>420</v>
      </c>
      <c r="R23" s="258"/>
      <c r="T23" s="258"/>
    </row>
    <row r="24" spans="1:22" x14ac:dyDescent="0.25">
      <c r="A24" s="200">
        <v>3</v>
      </c>
      <c r="B24" s="238" t="s">
        <v>179</v>
      </c>
      <c r="C24" s="142" t="s">
        <v>184</v>
      </c>
      <c r="D24" s="249" t="s">
        <v>186</v>
      </c>
      <c r="E24" s="171"/>
      <c r="F24" s="215"/>
      <c r="G24" s="325">
        <f t="shared" si="1"/>
        <v>1970</v>
      </c>
      <c r="H24" s="326">
        <f t="shared" si="2"/>
        <v>2070</v>
      </c>
      <c r="I24" s="333">
        <f>ROUND(O24*(1+Наценка!$C$15/100),-1)</f>
        <v>500</v>
      </c>
      <c r="J24" s="334">
        <f t="shared" si="0"/>
        <v>530</v>
      </c>
      <c r="K24" s="335">
        <f>'Чарли в пленке Прованс'!K22</f>
        <v>1470</v>
      </c>
      <c r="L24" s="326">
        <f t="shared" si="3"/>
        <v>1540</v>
      </c>
      <c r="M24" s="172" t="s">
        <v>323</v>
      </c>
      <c r="N24" s="172"/>
      <c r="O24" s="349">
        <v>500</v>
      </c>
      <c r="P24" s="349">
        <v>500</v>
      </c>
      <c r="R24" s="258"/>
      <c r="T24" s="258"/>
    </row>
    <row r="25" spans="1:22" x14ac:dyDescent="0.25">
      <c r="A25" s="200">
        <v>4</v>
      </c>
      <c r="B25" s="238" t="s">
        <v>180</v>
      </c>
      <c r="C25" s="142" t="s">
        <v>184</v>
      </c>
      <c r="D25" s="249" t="s">
        <v>187</v>
      </c>
      <c r="E25" s="171"/>
      <c r="F25" s="215"/>
      <c r="G25" s="325">
        <f t="shared" si="1"/>
        <v>2090</v>
      </c>
      <c r="H25" s="326">
        <f t="shared" si="2"/>
        <v>2200</v>
      </c>
      <c r="I25" s="333">
        <f>ROUND(O25*(1+Наценка!$C$15/100),-1)</f>
        <v>560</v>
      </c>
      <c r="J25" s="334">
        <f t="shared" si="0"/>
        <v>590</v>
      </c>
      <c r="K25" s="335">
        <f>'Чарли в пленке Прованс'!K23</f>
        <v>1530</v>
      </c>
      <c r="L25" s="326">
        <f t="shared" si="3"/>
        <v>1610</v>
      </c>
      <c r="M25" s="172" t="s">
        <v>324</v>
      </c>
      <c r="N25" s="172"/>
      <c r="O25" s="349">
        <v>560</v>
      </c>
      <c r="P25" s="349">
        <v>560</v>
      </c>
      <c r="R25" s="258"/>
      <c r="T25" s="258"/>
    </row>
    <row r="26" spans="1:22" x14ac:dyDescent="0.25">
      <c r="A26" s="200">
        <v>5</v>
      </c>
      <c r="B26" s="238" t="s">
        <v>181</v>
      </c>
      <c r="C26" s="142" t="s">
        <v>184</v>
      </c>
      <c r="D26" s="249" t="s">
        <v>188</v>
      </c>
      <c r="E26" s="171"/>
      <c r="F26" s="215"/>
      <c r="G26" s="325">
        <f t="shared" si="1"/>
        <v>2200</v>
      </c>
      <c r="H26" s="326">
        <f t="shared" si="2"/>
        <v>2310</v>
      </c>
      <c r="I26" s="333">
        <f>ROUND(O26*(1+Наценка!$C$15/100),-1)</f>
        <v>620</v>
      </c>
      <c r="J26" s="334">
        <f t="shared" si="0"/>
        <v>650</v>
      </c>
      <c r="K26" s="335">
        <f>'Чарли в пленке Прованс'!K24</f>
        <v>1580</v>
      </c>
      <c r="L26" s="326">
        <f t="shared" si="3"/>
        <v>1660</v>
      </c>
      <c r="M26" s="172" t="s">
        <v>325</v>
      </c>
      <c r="N26" s="172"/>
      <c r="O26" s="349">
        <v>620</v>
      </c>
      <c r="P26" s="349">
        <v>620</v>
      </c>
      <c r="R26" s="258"/>
      <c r="T26" s="258"/>
    </row>
    <row r="27" spans="1:22" x14ac:dyDescent="0.25">
      <c r="A27" s="200">
        <v>6</v>
      </c>
      <c r="B27" s="238" t="s">
        <v>182</v>
      </c>
      <c r="C27" s="142" t="s">
        <v>184</v>
      </c>
      <c r="D27" s="249" t="s">
        <v>189</v>
      </c>
      <c r="E27" s="171"/>
      <c r="F27" s="215"/>
      <c r="G27" s="325">
        <f t="shared" si="1"/>
        <v>2340</v>
      </c>
      <c r="H27" s="326">
        <f t="shared" si="2"/>
        <v>2460</v>
      </c>
      <c r="I27" s="333">
        <f>ROUND(O27*(1+Наценка!$C$15/100),-1)</f>
        <v>730</v>
      </c>
      <c r="J27" s="334">
        <f t="shared" si="0"/>
        <v>770</v>
      </c>
      <c r="K27" s="335">
        <f>'Чарли в пленке Прованс'!K25</f>
        <v>1610</v>
      </c>
      <c r="L27" s="326">
        <f t="shared" si="3"/>
        <v>1690</v>
      </c>
      <c r="M27" s="172" t="s">
        <v>325</v>
      </c>
      <c r="N27" s="172"/>
      <c r="O27" s="349">
        <v>730</v>
      </c>
      <c r="P27" s="349">
        <v>730</v>
      </c>
      <c r="R27" s="258"/>
      <c r="T27" s="258"/>
    </row>
    <row r="28" spans="1:22" x14ac:dyDescent="0.25">
      <c r="A28" s="200">
        <v>7</v>
      </c>
      <c r="B28" s="235" t="s">
        <v>183</v>
      </c>
      <c r="C28" s="142" t="s">
        <v>184</v>
      </c>
      <c r="D28" s="249" t="s">
        <v>190</v>
      </c>
      <c r="E28" s="171"/>
      <c r="F28" s="215"/>
      <c r="G28" s="325">
        <f t="shared" si="1"/>
        <v>710</v>
      </c>
      <c r="H28" s="326">
        <f t="shared" si="2"/>
        <v>740</v>
      </c>
      <c r="I28" s="333">
        <f>ROUND(O28*(1+Наценка!$C$15/100),-1)</f>
        <v>50</v>
      </c>
      <c r="J28" s="334">
        <f t="shared" si="0"/>
        <v>50</v>
      </c>
      <c r="K28" s="335">
        <f>'Чарли в пленке Прованс'!K26</f>
        <v>660</v>
      </c>
      <c r="L28" s="326">
        <f t="shared" si="3"/>
        <v>690</v>
      </c>
      <c r="M28" s="172"/>
      <c r="N28" s="172"/>
      <c r="O28" s="349">
        <v>50</v>
      </c>
      <c r="P28" s="349">
        <v>50</v>
      </c>
      <c r="R28" s="258"/>
      <c r="T28" s="258"/>
    </row>
    <row r="29" spans="1:22" x14ac:dyDescent="0.25">
      <c r="A29" s="200">
        <v>8</v>
      </c>
      <c r="B29" s="238" t="s">
        <v>330</v>
      </c>
      <c r="C29" s="142" t="s">
        <v>184</v>
      </c>
      <c r="D29" s="249" t="s">
        <v>331</v>
      </c>
      <c r="E29" s="171"/>
      <c r="F29" s="215"/>
      <c r="G29" s="325">
        <f t="shared" si="1"/>
        <v>2750</v>
      </c>
      <c r="H29" s="326">
        <f t="shared" si="2"/>
        <v>2890</v>
      </c>
      <c r="I29" s="333">
        <f>ROUND(O29*(1+Наценка!$C$15/100),-1)</f>
        <v>510</v>
      </c>
      <c r="J29" s="334">
        <f t="shared" si="0"/>
        <v>540</v>
      </c>
      <c r="K29" s="335">
        <f>'Чарли в пленке Прованс'!K27</f>
        <v>2240</v>
      </c>
      <c r="L29" s="326">
        <f t="shared" si="3"/>
        <v>2350</v>
      </c>
      <c r="M29" s="172"/>
      <c r="N29" s="172"/>
      <c r="O29" s="349">
        <v>510</v>
      </c>
      <c r="P29" s="349">
        <v>510</v>
      </c>
      <c r="R29" s="258"/>
      <c r="T29" s="258"/>
    </row>
    <row r="30" spans="1:22" x14ac:dyDescent="0.25">
      <c r="A30" s="200">
        <v>9</v>
      </c>
      <c r="B30" s="239" t="s">
        <v>192</v>
      </c>
      <c r="C30" s="178" t="s">
        <v>10</v>
      </c>
      <c r="D30" s="234" t="s">
        <v>11</v>
      </c>
      <c r="E30" s="171">
        <v>2</v>
      </c>
      <c r="F30" s="215">
        <v>0.01</v>
      </c>
      <c r="G30" s="325">
        <f t="shared" si="1"/>
        <v>1590</v>
      </c>
      <c r="H30" s="326">
        <f t="shared" si="2"/>
        <v>1670</v>
      </c>
      <c r="I30" s="335">
        <f t="shared" ref="I30:I48" si="4">ROUND(P30*(1+ОбщаяНаценка/100),-1)</f>
        <v>650</v>
      </c>
      <c r="J30" s="326">
        <f t="shared" si="0"/>
        <v>680</v>
      </c>
      <c r="K30" s="335">
        <f>'Чарли в пленке Прованс'!K28</f>
        <v>940</v>
      </c>
      <c r="L30" s="326">
        <f t="shared" si="3"/>
        <v>990</v>
      </c>
      <c r="O30" s="349">
        <v>650</v>
      </c>
      <c r="P30" s="349">
        <v>650</v>
      </c>
      <c r="R30" s="258"/>
      <c r="T30" s="258"/>
    </row>
    <row r="31" spans="1:22" x14ac:dyDescent="0.25">
      <c r="A31" s="200">
        <v>10</v>
      </c>
      <c r="B31" s="123" t="s">
        <v>196</v>
      </c>
      <c r="C31" s="66" t="s">
        <v>217</v>
      </c>
      <c r="D31" s="25" t="s">
        <v>173</v>
      </c>
      <c r="E31" s="74"/>
      <c r="F31" s="212"/>
      <c r="G31" s="325">
        <f t="shared" si="1"/>
        <v>1940</v>
      </c>
      <c r="H31" s="326">
        <f t="shared" si="2"/>
        <v>2040</v>
      </c>
      <c r="I31" s="335">
        <f t="shared" si="4"/>
        <v>800</v>
      </c>
      <c r="J31" s="326">
        <f t="shared" si="0"/>
        <v>840</v>
      </c>
      <c r="K31" s="335">
        <f>'Чарли в пленке Прованс'!K29</f>
        <v>1140</v>
      </c>
      <c r="L31" s="326">
        <f t="shared" si="3"/>
        <v>1200</v>
      </c>
      <c r="O31" s="349">
        <v>800</v>
      </c>
      <c r="P31" s="349">
        <v>800</v>
      </c>
      <c r="R31" s="258"/>
      <c r="T31" s="258"/>
    </row>
    <row r="32" spans="1:22" x14ac:dyDescent="0.25">
      <c r="A32" s="200">
        <v>11</v>
      </c>
      <c r="B32" s="206" t="s">
        <v>274</v>
      </c>
      <c r="C32" s="67" t="s">
        <v>217</v>
      </c>
      <c r="D32" s="36" t="s">
        <v>13</v>
      </c>
      <c r="E32" s="74">
        <v>3</v>
      </c>
      <c r="F32" s="212">
        <v>0.01</v>
      </c>
      <c r="G32" s="325">
        <f t="shared" si="1"/>
        <v>2030</v>
      </c>
      <c r="H32" s="326">
        <f t="shared" si="2"/>
        <v>2130</v>
      </c>
      <c r="I32" s="335">
        <f t="shared" si="4"/>
        <v>980</v>
      </c>
      <c r="J32" s="326">
        <f t="shared" si="0"/>
        <v>1030</v>
      </c>
      <c r="K32" s="335">
        <f>'Чарли в пленке Прованс'!K30</f>
        <v>1050</v>
      </c>
      <c r="L32" s="326">
        <f t="shared" si="3"/>
        <v>1100</v>
      </c>
      <c r="O32" s="349">
        <v>980</v>
      </c>
      <c r="P32" s="349">
        <v>980</v>
      </c>
      <c r="R32" s="258"/>
      <c r="T32" s="258"/>
    </row>
    <row r="33" spans="1:20" x14ac:dyDescent="0.25">
      <c r="A33" s="200">
        <v>12</v>
      </c>
      <c r="B33" s="208" t="s">
        <v>115</v>
      </c>
      <c r="C33" s="66" t="s">
        <v>217</v>
      </c>
      <c r="D33" s="25" t="s">
        <v>127</v>
      </c>
      <c r="E33" s="74"/>
      <c r="F33" s="212"/>
      <c r="G33" s="325">
        <f t="shared" si="1"/>
        <v>2490</v>
      </c>
      <c r="H33" s="326">
        <f t="shared" si="2"/>
        <v>2610</v>
      </c>
      <c r="I33" s="335">
        <f t="shared" si="4"/>
        <v>1210</v>
      </c>
      <c r="J33" s="326">
        <f t="shared" si="0"/>
        <v>1270</v>
      </c>
      <c r="K33" s="335">
        <f>'Чарли в пленке Прованс'!K31</f>
        <v>1280</v>
      </c>
      <c r="L33" s="326">
        <f t="shared" si="3"/>
        <v>1340</v>
      </c>
      <c r="M33" s="113"/>
      <c r="O33" s="349">
        <v>1210</v>
      </c>
      <c r="P33" s="349">
        <v>1210</v>
      </c>
      <c r="R33" s="258"/>
      <c r="T33" s="258"/>
    </row>
    <row r="34" spans="1:20" x14ac:dyDescent="0.25">
      <c r="A34" s="200">
        <v>13</v>
      </c>
      <c r="B34" s="201" t="s">
        <v>262</v>
      </c>
      <c r="C34" s="66" t="s">
        <v>217</v>
      </c>
      <c r="D34" s="25" t="s">
        <v>264</v>
      </c>
      <c r="E34" s="74"/>
      <c r="F34" s="212"/>
      <c r="G34" s="325">
        <f t="shared" si="1"/>
        <v>2150</v>
      </c>
      <c r="H34" s="326">
        <f t="shared" si="2"/>
        <v>2260</v>
      </c>
      <c r="I34" s="335">
        <f t="shared" si="4"/>
        <v>1030</v>
      </c>
      <c r="J34" s="326">
        <f t="shared" si="0"/>
        <v>1080</v>
      </c>
      <c r="K34" s="335">
        <f>'Чарли в пленке Прованс'!K32</f>
        <v>1120</v>
      </c>
      <c r="L34" s="326">
        <f t="shared" si="3"/>
        <v>1180</v>
      </c>
      <c r="O34" s="349">
        <v>1030</v>
      </c>
      <c r="P34" s="349">
        <v>1030</v>
      </c>
      <c r="R34" s="258"/>
      <c r="T34" s="258"/>
    </row>
    <row r="35" spans="1:20" x14ac:dyDescent="0.25">
      <c r="A35" s="200">
        <v>14</v>
      </c>
      <c r="B35" s="201" t="s">
        <v>265</v>
      </c>
      <c r="C35" s="66" t="s">
        <v>217</v>
      </c>
      <c r="D35" s="25" t="s">
        <v>266</v>
      </c>
      <c r="E35" s="74"/>
      <c r="F35" s="212"/>
      <c r="G35" s="325">
        <f t="shared" si="1"/>
        <v>2590</v>
      </c>
      <c r="H35" s="326">
        <f t="shared" si="2"/>
        <v>2720</v>
      </c>
      <c r="I35" s="335">
        <f t="shared" si="4"/>
        <v>1270</v>
      </c>
      <c r="J35" s="326">
        <f t="shared" si="0"/>
        <v>1330</v>
      </c>
      <c r="K35" s="335">
        <f>'Чарли в пленке Прованс'!K33</f>
        <v>1320</v>
      </c>
      <c r="L35" s="326">
        <f t="shared" si="3"/>
        <v>1390</v>
      </c>
      <c r="O35" s="349">
        <v>1270</v>
      </c>
      <c r="P35" s="349">
        <v>1270</v>
      </c>
      <c r="R35" s="258"/>
      <c r="T35" s="258"/>
    </row>
    <row r="36" spans="1:20" x14ac:dyDescent="0.25">
      <c r="A36" s="200">
        <v>15</v>
      </c>
      <c r="B36" s="206" t="s">
        <v>275</v>
      </c>
      <c r="C36" s="67" t="s">
        <v>217</v>
      </c>
      <c r="D36" s="58" t="s">
        <v>14</v>
      </c>
      <c r="E36" s="74">
        <v>4</v>
      </c>
      <c r="F36" s="212">
        <v>0.01</v>
      </c>
      <c r="G36" s="325">
        <f t="shared" si="1"/>
        <v>2410</v>
      </c>
      <c r="H36" s="326">
        <f t="shared" si="2"/>
        <v>2530</v>
      </c>
      <c r="I36" s="335">
        <f t="shared" si="4"/>
        <v>1250</v>
      </c>
      <c r="J36" s="326">
        <f t="shared" si="0"/>
        <v>1310</v>
      </c>
      <c r="K36" s="335">
        <f>'Чарли в пленке Прованс'!K34</f>
        <v>1160</v>
      </c>
      <c r="L36" s="326">
        <f t="shared" si="3"/>
        <v>1220</v>
      </c>
      <c r="O36" s="349">
        <v>1250</v>
      </c>
      <c r="P36" s="349">
        <v>1250</v>
      </c>
      <c r="R36" s="258"/>
      <c r="T36" s="258"/>
    </row>
    <row r="37" spans="1:20" x14ac:dyDescent="0.25">
      <c r="A37" s="200">
        <v>16</v>
      </c>
      <c r="B37" s="208" t="s">
        <v>116</v>
      </c>
      <c r="C37" s="66" t="s">
        <v>217</v>
      </c>
      <c r="D37" s="25" t="s">
        <v>128</v>
      </c>
      <c r="E37" s="74"/>
      <c r="F37" s="212"/>
      <c r="G37" s="325">
        <f t="shared" si="1"/>
        <v>2980</v>
      </c>
      <c r="H37" s="326">
        <f t="shared" si="2"/>
        <v>3130</v>
      </c>
      <c r="I37" s="335">
        <f t="shared" si="4"/>
        <v>1550</v>
      </c>
      <c r="J37" s="326">
        <f t="shared" si="0"/>
        <v>1630</v>
      </c>
      <c r="K37" s="335">
        <f>'Чарли в пленке Прованс'!K35</f>
        <v>1430</v>
      </c>
      <c r="L37" s="326">
        <f t="shared" si="3"/>
        <v>1500</v>
      </c>
      <c r="O37" s="349">
        <v>1550</v>
      </c>
      <c r="P37" s="349">
        <v>1550</v>
      </c>
      <c r="R37" s="258"/>
      <c r="T37" s="258"/>
    </row>
    <row r="38" spans="1:20" x14ac:dyDescent="0.25">
      <c r="A38" s="200">
        <v>17</v>
      </c>
      <c r="B38" s="206" t="s">
        <v>285</v>
      </c>
      <c r="C38" s="69" t="s">
        <v>218</v>
      </c>
      <c r="D38" s="24" t="s">
        <v>15</v>
      </c>
      <c r="E38" s="74">
        <v>5</v>
      </c>
      <c r="F38" s="212">
        <v>0.01</v>
      </c>
      <c r="G38" s="325">
        <f t="shared" si="1"/>
        <v>2610</v>
      </c>
      <c r="H38" s="326">
        <f t="shared" si="2"/>
        <v>2740</v>
      </c>
      <c r="I38" s="335">
        <f t="shared" si="4"/>
        <v>1390</v>
      </c>
      <c r="J38" s="326">
        <f t="shared" si="0"/>
        <v>1460</v>
      </c>
      <c r="K38" s="335">
        <f>'Чарли в пленке Прованс'!K36</f>
        <v>1220</v>
      </c>
      <c r="L38" s="326">
        <f t="shared" si="3"/>
        <v>1280</v>
      </c>
      <c r="O38" s="349">
        <v>1390</v>
      </c>
      <c r="P38" s="349">
        <v>1390</v>
      </c>
      <c r="R38" s="258"/>
      <c r="T38" s="258"/>
    </row>
    <row r="39" spans="1:20" x14ac:dyDescent="0.25">
      <c r="A39" s="200">
        <v>18</v>
      </c>
      <c r="B39" s="123" t="s">
        <v>216</v>
      </c>
      <c r="C39" s="66" t="s">
        <v>217</v>
      </c>
      <c r="D39" s="31" t="s">
        <v>174</v>
      </c>
      <c r="E39" s="74"/>
      <c r="F39" s="212"/>
      <c r="G39" s="325">
        <f t="shared" si="1"/>
        <v>3220</v>
      </c>
      <c r="H39" s="326">
        <f t="shared" si="2"/>
        <v>3380</v>
      </c>
      <c r="I39" s="335">
        <f t="shared" si="4"/>
        <v>1730</v>
      </c>
      <c r="J39" s="326">
        <f t="shared" si="0"/>
        <v>1820</v>
      </c>
      <c r="K39" s="335">
        <f>'Чарли в пленке Прованс'!K37</f>
        <v>1490</v>
      </c>
      <c r="L39" s="326">
        <f t="shared" si="3"/>
        <v>1560</v>
      </c>
      <c r="O39" s="349">
        <v>1730</v>
      </c>
      <c r="P39" s="349">
        <v>1730</v>
      </c>
      <c r="R39" s="258"/>
      <c r="T39" s="258"/>
    </row>
    <row r="40" spans="1:20" x14ac:dyDescent="0.25">
      <c r="A40" s="200">
        <v>19</v>
      </c>
      <c r="B40" s="206" t="s">
        <v>286</v>
      </c>
      <c r="C40" s="69" t="s">
        <v>218</v>
      </c>
      <c r="D40" s="36" t="s">
        <v>16</v>
      </c>
      <c r="E40" s="74">
        <v>5</v>
      </c>
      <c r="F40" s="212">
        <v>0.01</v>
      </c>
      <c r="G40" s="325">
        <f t="shared" si="1"/>
        <v>2810</v>
      </c>
      <c r="H40" s="326">
        <f t="shared" si="2"/>
        <v>2950</v>
      </c>
      <c r="I40" s="335">
        <f t="shared" si="4"/>
        <v>1530</v>
      </c>
      <c r="J40" s="326">
        <f t="shared" si="0"/>
        <v>1610</v>
      </c>
      <c r="K40" s="335">
        <f>'Чарли в пленке Прованс'!K38</f>
        <v>1280</v>
      </c>
      <c r="L40" s="326">
        <f t="shared" si="3"/>
        <v>1340</v>
      </c>
      <c r="O40" s="349">
        <v>1530</v>
      </c>
      <c r="P40" s="349">
        <v>1530</v>
      </c>
      <c r="R40" s="258"/>
      <c r="T40" s="258"/>
    </row>
    <row r="41" spans="1:20" x14ac:dyDescent="0.25">
      <c r="A41" s="200">
        <v>20</v>
      </c>
      <c r="B41" s="208" t="s">
        <v>117</v>
      </c>
      <c r="C41" s="66" t="s">
        <v>217</v>
      </c>
      <c r="D41" s="25" t="s">
        <v>129</v>
      </c>
      <c r="E41" s="74"/>
      <c r="F41" s="212"/>
      <c r="G41" s="325">
        <f t="shared" si="1"/>
        <v>3480</v>
      </c>
      <c r="H41" s="326">
        <f t="shared" si="2"/>
        <v>3660</v>
      </c>
      <c r="I41" s="335">
        <f t="shared" si="4"/>
        <v>1910</v>
      </c>
      <c r="J41" s="326">
        <f t="shared" si="0"/>
        <v>2010</v>
      </c>
      <c r="K41" s="335">
        <f>'Чарли в пленке Прованс'!K39</f>
        <v>1570</v>
      </c>
      <c r="L41" s="326">
        <f t="shared" si="3"/>
        <v>1650</v>
      </c>
      <c r="O41" s="349">
        <v>1910</v>
      </c>
      <c r="P41" s="349">
        <v>1910</v>
      </c>
      <c r="R41" s="258"/>
      <c r="T41" s="258"/>
    </row>
    <row r="42" spans="1:20" ht="19.5" x14ac:dyDescent="0.25">
      <c r="A42" s="200">
        <v>21</v>
      </c>
      <c r="B42" s="209" t="s">
        <v>284</v>
      </c>
      <c r="C42" s="68" t="s">
        <v>222</v>
      </c>
      <c r="D42" s="24" t="s">
        <v>21</v>
      </c>
      <c r="E42" s="74">
        <v>3</v>
      </c>
      <c r="F42" s="212">
        <v>0.01</v>
      </c>
      <c r="G42" s="325">
        <f t="shared" si="1"/>
        <v>2000</v>
      </c>
      <c r="H42" s="326">
        <f t="shared" si="2"/>
        <v>2100</v>
      </c>
      <c r="I42" s="335">
        <f t="shared" si="4"/>
        <v>780</v>
      </c>
      <c r="J42" s="326">
        <f t="shared" si="0"/>
        <v>820</v>
      </c>
      <c r="K42" s="335">
        <f>'Чарли в пленке Прованс'!K40</f>
        <v>1220</v>
      </c>
      <c r="L42" s="326">
        <f t="shared" si="3"/>
        <v>1280</v>
      </c>
      <c r="O42" s="349">
        <v>780</v>
      </c>
      <c r="P42" s="349">
        <v>780</v>
      </c>
      <c r="R42" s="258"/>
      <c r="T42" s="258"/>
    </row>
    <row r="43" spans="1:20" ht="19.5" x14ac:dyDescent="0.25">
      <c r="A43" s="200">
        <v>22</v>
      </c>
      <c r="B43" s="206" t="s">
        <v>235</v>
      </c>
      <c r="C43" s="68" t="s">
        <v>222</v>
      </c>
      <c r="D43" s="24" t="s">
        <v>247</v>
      </c>
      <c r="E43" s="74"/>
      <c r="F43" s="212"/>
      <c r="G43" s="325">
        <f t="shared" si="1"/>
        <v>2260</v>
      </c>
      <c r="H43" s="326">
        <f t="shared" si="2"/>
        <v>2370</v>
      </c>
      <c r="I43" s="335">
        <f t="shared" si="4"/>
        <v>1030</v>
      </c>
      <c r="J43" s="326">
        <f t="shared" si="0"/>
        <v>1080</v>
      </c>
      <c r="K43" s="335">
        <f>'Чарли в пленке Прованс'!K41</f>
        <v>1230</v>
      </c>
      <c r="L43" s="326">
        <f t="shared" si="3"/>
        <v>1290</v>
      </c>
      <c r="O43" s="349">
        <v>1030</v>
      </c>
      <c r="P43" s="349">
        <v>1030</v>
      </c>
      <c r="R43" s="258"/>
      <c r="T43" s="258"/>
    </row>
    <row r="44" spans="1:20" x14ac:dyDescent="0.25">
      <c r="A44" s="200">
        <v>23</v>
      </c>
      <c r="B44" s="206" t="s">
        <v>283</v>
      </c>
      <c r="C44" s="68" t="s">
        <v>219</v>
      </c>
      <c r="D44" s="24" t="s">
        <v>17</v>
      </c>
      <c r="E44" s="74">
        <v>6</v>
      </c>
      <c r="F44" s="212">
        <v>0.01</v>
      </c>
      <c r="G44" s="325">
        <f t="shared" si="1"/>
        <v>3300</v>
      </c>
      <c r="H44" s="326">
        <f t="shared" si="2"/>
        <v>3460</v>
      </c>
      <c r="I44" s="335">
        <f t="shared" si="4"/>
        <v>1850</v>
      </c>
      <c r="J44" s="326">
        <f t="shared" si="0"/>
        <v>1940</v>
      </c>
      <c r="K44" s="335">
        <f>'Чарли в пленке Прованс'!K42</f>
        <v>1450</v>
      </c>
      <c r="L44" s="326">
        <f t="shared" si="3"/>
        <v>1520</v>
      </c>
      <c r="O44" s="349">
        <v>1850</v>
      </c>
      <c r="P44" s="349">
        <v>1850</v>
      </c>
      <c r="R44" s="258"/>
      <c r="T44" s="258"/>
    </row>
    <row r="45" spans="1:20" ht="22.5" x14ac:dyDescent="0.25">
      <c r="A45" s="200">
        <v>24</v>
      </c>
      <c r="B45" s="207" t="s">
        <v>282</v>
      </c>
      <c r="C45" s="68" t="s">
        <v>220</v>
      </c>
      <c r="D45" s="24" t="s">
        <v>17</v>
      </c>
      <c r="E45" s="74">
        <v>6</v>
      </c>
      <c r="F45" s="212">
        <v>0.01</v>
      </c>
      <c r="G45" s="325">
        <f t="shared" si="1"/>
        <v>3250</v>
      </c>
      <c r="H45" s="326">
        <f t="shared" si="2"/>
        <v>3410</v>
      </c>
      <c r="I45" s="335">
        <f t="shared" si="4"/>
        <v>1800</v>
      </c>
      <c r="J45" s="326">
        <f t="shared" si="0"/>
        <v>1890</v>
      </c>
      <c r="K45" s="335">
        <f>'Чарли в пленке Прованс'!K43</f>
        <v>1450</v>
      </c>
      <c r="L45" s="326">
        <f t="shared" si="3"/>
        <v>1520</v>
      </c>
      <c r="O45" s="349">
        <v>1800</v>
      </c>
      <c r="P45" s="349">
        <v>1800</v>
      </c>
      <c r="R45" s="258"/>
      <c r="T45" s="258"/>
    </row>
    <row r="46" spans="1:20" x14ac:dyDescent="0.25">
      <c r="A46" s="200">
        <v>25</v>
      </c>
      <c r="B46" s="208" t="s">
        <v>118</v>
      </c>
      <c r="C46" s="66" t="s">
        <v>217</v>
      </c>
      <c r="D46" s="25" t="s">
        <v>130</v>
      </c>
      <c r="E46" s="74"/>
      <c r="F46" s="212"/>
      <c r="G46" s="325">
        <f t="shared" si="1"/>
        <v>4090</v>
      </c>
      <c r="H46" s="326">
        <f t="shared" si="2"/>
        <v>4300</v>
      </c>
      <c r="I46" s="335">
        <f t="shared" si="4"/>
        <v>2300</v>
      </c>
      <c r="J46" s="326">
        <f t="shared" si="0"/>
        <v>2420</v>
      </c>
      <c r="K46" s="335">
        <f>'Чарли в пленке Прованс'!K44</f>
        <v>1790</v>
      </c>
      <c r="L46" s="326">
        <f t="shared" si="3"/>
        <v>1880</v>
      </c>
      <c r="O46" s="349">
        <v>2300</v>
      </c>
      <c r="P46" s="349">
        <v>2300</v>
      </c>
      <c r="R46" s="258"/>
      <c r="T46" s="258"/>
    </row>
    <row r="47" spans="1:20" ht="22.5" x14ac:dyDescent="0.25">
      <c r="A47" s="200">
        <v>26</v>
      </c>
      <c r="B47" s="123" t="s">
        <v>119</v>
      </c>
      <c r="C47" s="66" t="s">
        <v>217</v>
      </c>
      <c r="D47" s="25" t="s">
        <v>130</v>
      </c>
      <c r="E47" s="74"/>
      <c r="F47" s="212"/>
      <c r="G47" s="325">
        <f t="shared" si="1"/>
        <v>4100</v>
      </c>
      <c r="H47" s="326">
        <f t="shared" si="2"/>
        <v>4310</v>
      </c>
      <c r="I47" s="335">
        <f t="shared" si="4"/>
        <v>2310</v>
      </c>
      <c r="J47" s="326">
        <f t="shared" si="0"/>
        <v>2430</v>
      </c>
      <c r="K47" s="335">
        <f>'Чарли в пленке Прованс'!K45</f>
        <v>1790</v>
      </c>
      <c r="L47" s="326">
        <f t="shared" si="3"/>
        <v>1880</v>
      </c>
      <c r="O47" s="349">
        <v>2310</v>
      </c>
      <c r="P47" s="349">
        <v>2310</v>
      </c>
      <c r="R47" s="258"/>
      <c r="T47" s="258"/>
    </row>
    <row r="48" spans="1:20" ht="19.5" x14ac:dyDescent="0.25">
      <c r="A48" s="200">
        <v>27</v>
      </c>
      <c r="B48" s="208" t="s">
        <v>153</v>
      </c>
      <c r="C48" s="68" t="s">
        <v>221</v>
      </c>
      <c r="D48" s="25" t="s">
        <v>169</v>
      </c>
      <c r="E48" s="74"/>
      <c r="F48" s="212"/>
      <c r="G48" s="325">
        <f t="shared" si="1"/>
        <v>4460</v>
      </c>
      <c r="H48" s="326">
        <f t="shared" si="2"/>
        <v>4680</v>
      </c>
      <c r="I48" s="335">
        <f t="shared" si="4"/>
        <v>1620</v>
      </c>
      <c r="J48" s="326">
        <f t="shared" si="0"/>
        <v>1700</v>
      </c>
      <c r="K48" s="335">
        <f>'Чарли в пленке Прованс'!K46</f>
        <v>2840</v>
      </c>
      <c r="L48" s="326">
        <f t="shared" si="3"/>
        <v>2980</v>
      </c>
      <c r="O48" s="349">
        <v>1620</v>
      </c>
      <c r="P48" s="349">
        <v>1620</v>
      </c>
      <c r="R48" s="258"/>
      <c r="T48" s="258"/>
    </row>
    <row r="49" spans="1:20" ht="19.5" x14ac:dyDescent="0.25">
      <c r="A49" s="200">
        <v>28</v>
      </c>
      <c r="B49" s="209" t="s">
        <v>281</v>
      </c>
      <c r="C49" s="68" t="s">
        <v>222</v>
      </c>
      <c r="D49" s="24" t="s">
        <v>22</v>
      </c>
      <c r="E49" s="74">
        <v>3</v>
      </c>
      <c r="F49" s="212">
        <v>0.01</v>
      </c>
      <c r="G49" s="325">
        <f t="shared" si="1"/>
        <v>2150</v>
      </c>
      <c r="H49" s="326">
        <f t="shared" si="2"/>
        <v>2260</v>
      </c>
      <c r="I49" s="335">
        <f t="shared" ref="I49:I78" si="5">ROUND(P49*(1+ОбщаяНаценка/100),-1)</f>
        <v>920</v>
      </c>
      <c r="J49" s="326">
        <f t="shared" si="0"/>
        <v>970</v>
      </c>
      <c r="K49" s="335">
        <f>'Чарли в пленке Прованс'!K47</f>
        <v>1230</v>
      </c>
      <c r="L49" s="326">
        <f t="shared" si="3"/>
        <v>1290</v>
      </c>
      <c r="O49" s="349">
        <v>920</v>
      </c>
      <c r="P49" s="349">
        <v>920</v>
      </c>
      <c r="R49" s="258"/>
      <c r="T49" s="258"/>
    </row>
    <row r="50" spans="1:20" ht="19.5" x14ac:dyDescent="0.25">
      <c r="A50" s="200">
        <v>29</v>
      </c>
      <c r="B50" s="209" t="s">
        <v>236</v>
      </c>
      <c r="C50" s="68" t="s">
        <v>222</v>
      </c>
      <c r="D50" s="24" t="s">
        <v>246</v>
      </c>
      <c r="E50" s="74"/>
      <c r="F50" s="212"/>
      <c r="G50" s="325">
        <f t="shared" si="1"/>
        <v>2510</v>
      </c>
      <c r="H50" s="326">
        <f t="shared" si="2"/>
        <v>2640</v>
      </c>
      <c r="I50" s="335">
        <f t="shared" si="5"/>
        <v>1210</v>
      </c>
      <c r="J50" s="326">
        <f t="shared" si="0"/>
        <v>1270</v>
      </c>
      <c r="K50" s="335">
        <f>'Чарли в пленке Прованс'!K48</f>
        <v>1300</v>
      </c>
      <c r="L50" s="326">
        <f t="shared" si="3"/>
        <v>1370</v>
      </c>
      <c r="O50" s="349">
        <v>1210</v>
      </c>
      <c r="P50" s="349">
        <v>1210</v>
      </c>
      <c r="R50" s="258"/>
      <c r="T50" s="258"/>
    </row>
    <row r="51" spans="1:20" ht="19.5" x14ac:dyDescent="0.25">
      <c r="A51" s="200">
        <v>30</v>
      </c>
      <c r="B51" s="209" t="s">
        <v>280</v>
      </c>
      <c r="C51" s="68" t="s">
        <v>221</v>
      </c>
      <c r="D51" s="24" t="s">
        <v>19</v>
      </c>
      <c r="E51" s="74">
        <v>4</v>
      </c>
      <c r="F51" s="212">
        <v>0.01</v>
      </c>
      <c r="G51" s="325">
        <f t="shared" si="1"/>
        <v>3540</v>
      </c>
      <c r="H51" s="326">
        <f t="shared" si="2"/>
        <v>3710</v>
      </c>
      <c r="I51" s="335">
        <f t="shared" si="5"/>
        <v>1260</v>
      </c>
      <c r="J51" s="326">
        <f t="shared" si="0"/>
        <v>1320</v>
      </c>
      <c r="K51" s="335">
        <f>'Чарли в пленке Прованс'!K49</f>
        <v>2280</v>
      </c>
      <c r="L51" s="326">
        <f t="shared" si="3"/>
        <v>2390</v>
      </c>
      <c r="O51" s="349">
        <v>1260</v>
      </c>
      <c r="P51" s="349">
        <v>1260</v>
      </c>
      <c r="R51" s="258"/>
      <c r="T51" s="258"/>
    </row>
    <row r="52" spans="1:20" x14ac:dyDescent="0.25">
      <c r="A52" s="200">
        <v>31</v>
      </c>
      <c r="B52" s="208" t="s">
        <v>193</v>
      </c>
      <c r="C52" s="142" t="s">
        <v>107</v>
      </c>
      <c r="D52" s="105" t="s">
        <v>108</v>
      </c>
      <c r="E52" s="171"/>
      <c r="F52" s="215"/>
      <c r="G52" s="325">
        <f t="shared" si="1"/>
        <v>3530</v>
      </c>
      <c r="H52" s="326">
        <f t="shared" si="2"/>
        <v>3710</v>
      </c>
      <c r="I52" s="335">
        <f t="shared" si="5"/>
        <v>1970</v>
      </c>
      <c r="J52" s="326">
        <f t="shared" si="0"/>
        <v>2070</v>
      </c>
      <c r="K52" s="335">
        <f>'Чарли в пленке Прованс'!K50</f>
        <v>1560</v>
      </c>
      <c r="L52" s="326">
        <f t="shared" si="3"/>
        <v>1640</v>
      </c>
      <c r="O52" s="349">
        <v>1970</v>
      </c>
      <c r="P52" s="349">
        <v>1970</v>
      </c>
      <c r="R52" s="258"/>
      <c r="T52" s="258"/>
    </row>
    <row r="53" spans="1:20" x14ac:dyDescent="0.25">
      <c r="A53" s="200">
        <v>32</v>
      </c>
      <c r="B53" s="238" t="s">
        <v>336</v>
      </c>
      <c r="C53" s="142" t="s">
        <v>107</v>
      </c>
      <c r="D53" s="105" t="s">
        <v>339</v>
      </c>
      <c r="E53" s="171"/>
      <c r="F53" s="215"/>
      <c r="G53" s="325">
        <f t="shared" si="1"/>
        <v>4260</v>
      </c>
      <c r="H53" s="326">
        <f t="shared" si="2"/>
        <v>4470</v>
      </c>
      <c r="I53" s="335">
        <f t="shared" si="5"/>
        <v>2470</v>
      </c>
      <c r="J53" s="326">
        <f t="shared" si="0"/>
        <v>2590</v>
      </c>
      <c r="K53" s="335">
        <f>'Чарли в пленке Прованс'!K51</f>
        <v>1790</v>
      </c>
      <c r="L53" s="326">
        <f t="shared" si="3"/>
        <v>1880</v>
      </c>
      <c r="O53" s="349">
        <v>2470</v>
      </c>
      <c r="P53" s="349">
        <v>2470</v>
      </c>
      <c r="R53" s="258"/>
      <c r="T53" s="258"/>
    </row>
    <row r="54" spans="1:20" ht="19.5" x14ac:dyDescent="0.25">
      <c r="A54" s="200">
        <v>33</v>
      </c>
      <c r="B54" s="201" t="s">
        <v>267</v>
      </c>
      <c r="C54" s="68" t="s">
        <v>221</v>
      </c>
      <c r="D54" s="24" t="s">
        <v>277</v>
      </c>
      <c r="E54" s="74"/>
      <c r="F54" s="212"/>
      <c r="G54" s="325">
        <f t="shared" si="1"/>
        <v>2920</v>
      </c>
      <c r="H54" s="326">
        <f t="shared" si="2"/>
        <v>3060</v>
      </c>
      <c r="I54" s="335">
        <f t="shared" si="5"/>
        <v>1240</v>
      </c>
      <c r="J54" s="326">
        <f t="shared" ref="J54:J94" si="6">ROUND(I54*1.05,-1)</f>
        <v>1300</v>
      </c>
      <c r="K54" s="335">
        <f>'Чарли в пленке Прованс'!K52</f>
        <v>1680</v>
      </c>
      <c r="L54" s="326">
        <f t="shared" si="3"/>
        <v>1760</v>
      </c>
      <c r="O54" s="349">
        <v>1240</v>
      </c>
      <c r="P54" s="349">
        <v>1240</v>
      </c>
      <c r="R54" s="258"/>
      <c r="T54" s="258"/>
    </row>
    <row r="55" spans="1:20" ht="19.5" x14ac:dyDescent="0.25">
      <c r="A55" s="200">
        <v>34</v>
      </c>
      <c r="B55" s="201" t="s">
        <v>268</v>
      </c>
      <c r="C55" s="68" t="s">
        <v>221</v>
      </c>
      <c r="D55" s="24" t="s">
        <v>278</v>
      </c>
      <c r="E55" s="74"/>
      <c r="F55" s="212"/>
      <c r="G55" s="325">
        <f t="shared" si="1"/>
        <v>3660</v>
      </c>
      <c r="H55" s="326">
        <f t="shared" si="2"/>
        <v>3850</v>
      </c>
      <c r="I55" s="335">
        <f t="shared" si="5"/>
        <v>1530</v>
      </c>
      <c r="J55" s="326">
        <f t="shared" si="6"/>
        <v>1610</v>
      </c>
      <c r="K55" s="335">
        <f>'Чарли в пленке Прованс'!K53</f>
        <v>2130</v>
      </c>
      <c r="L55" s="326">
        <f t="shared" si="3"/>
        <v>2240</v>
      </c>
      <c r="O55" s="349">
        <v>1530</v>
      </c>
      <c r="P55" s="349">
        <v>1530</v>
      </c>
      <c r="R55" s="258"/>
      <c r="T55" s="258"/>
    </row>
    <row r="56" spans="1:20" x14ac:dyDescent="0.25">
      <c r="A56" s="200">
        <v>35</v>
      </c>
      <c r="B56" s="209" t="s">
        <v>279</v>
      </c>
      <c r="C56" s="68" t="s">
        <v>219</v>
      </c>
      <c r="D56" s="24" t="s">
        <v>18</v>
      </c>
      <c r="E56" s="74">
        <v>8</v>
      </c>
      <c r="F56" s="212">
        <v>0.02</v>
      </c>
      <c r="G56" s="325">
        <f t="shared" si="1"/>
        <v>4060</v>
      </c>
      <c r="H56" s="326">
        <f t="shared" si="2"/>
        <v>4260</v>
      </c>
      <c r="I56" s="335">
        <f t="shared" si="5"/>
        <v>2400</v>
      </c>
      <c r="J56" s="326">
        <f t="shared" si="6"/>
        <v>2520</v>
      </c>
      <c r="K56" s="335">
        <f>'Чарли в пленке Прованс'!K54</f>
        <v>1660</v>
      </c>
      <c r="L56" s="326">
        <f t="shared" si="3"/>
        <v>1740</v>
      </c>
      <c r="O56" s="349">
        <v>2400</v>
      </c>
      <c r="P56" s="349">
        <v>2400</v>
      </c>
      <c r="R56" s="258"/>
      <c r="T56" s="258"/>
    </row>
    <row r="57" spans="1:20" x14ac:dyDescent="0.25">
      <c r="A57" s="200">
        <v>36</v>
      </c>
      <c r="B57" s="208" t="s">
        <v>120</v>
      </c>
      <c r="C57" s="66" t="s">
        <v>217</v>
      </c>
      <c r="D57" s="25" t="s">
        <v>131</v>
      </c>
      <c r="E57" s="74"/>
      <c r="F57" s="212"/>
      <c r="G57" s="325">
        <f t="shared" si="1"/>
        <v>5080</v>
      </c>
      <c r="H57" s="326">
        <f t="shared" si="2"/>
        <v>5330</v>
      </c>
      <c r="I57" s="335">
        <f t="shared" si="5"/>
        <v>3000</v>
      </c>
      <c r="J57" s="326">
        <f t="shared" si="6"/>
        <v>3150</v>
      </c>
      <c r="K57" s="335">
        <f>'Чарли в пленке Прованс'!K55</f>
        <v>2080</v>
      </c>
      <c r="L57" s="326">
        <f t="shared" si="3"/>
        <v>2180</v>
      </c>
      <c r="O57" s="349">
        <v>3000</v>
      </c>
      <c r="P57" s="349">
        <v>3000</v>
      </c>
      <c r="R57" s="258"/>
      <c r="T57" s="258"/>
    </row>
    <row r="58" spans="1:20" ht="19.5" x14ac:dyDescent="0.25">
      <c r="A58" s="200">
        <v>37</v>
      </c>
      <c r="B58" s="209" t="s">
        <v>47</v>
      </c>
      <c r="C58" s="70" t="s">
        <v>48</v>
      </c>
      <c r="D58" s="24" t="s">
        <v>49</v>
      </c>
      <c r="E58" s="74">
        <v>5</v>
      </c>
      <c r="F58" s="212">
        <v>0.01</v>
      </c>
      <c r="G58" s="325">
        <f t="shared" si="1"/>
        <v>3090</v>
      </c>
      <c r="H58" s="326">
        <f t="shared" si="2"/>
        <v>3240</v>
      </c>
      <c r="I58" s="335">
        <f t="shared" si="5"/>
        <v>1430</v>
      </c>
      <c r="J58" s="326">
        <f t="shared" si="6"/>
        <v>1500</v>
      </c>
      <c r="K58" s="335">
        <f>'Чарли в пленке Прованс'!K56</f>
        <v>1660</v>
      </c>
      <c r="L58" s="326">
        <f t="shared" si="3"/>
        <v>1740</v>
      </c>
      <c r="O58" s="349">
        <v>1430</v>
      </c>
      <c r="P58" s="349">
        <v>1430</v>
      </c>
      <c r="R58" s="258"/>
      <c r="T58" s="258"/>
    </row>
    <row r="59" spans="1:20" x14ac:dyDescent="0.25">
      <c r="A59" s="200">
        <v>38</v>
      </c>
      <c r="B59" s="209" t="s">
        <v>44</v>
      </c>
      <c r="C59" s="70" t="s">
        <v>45</v>
      </c>
      <c r="D59" s="24" t="s">
        <v>38</v>
      </c>
      <c r="E59" s="74">
        <v>6</v>
      </c>
      <c r="F59" s="212">
        <v>0.01</v>
      </c>
      <c r="G59" s="325">
        <f t="shared" si="1"/>
        <v>3280</v>
      </c>
      <c r="H59" s="326">
        <f t="shared" si="2"/>
        <v>3440</v>
      </c>
      <c r="I59" s="335">
        <f t="shared" si="5"/>
        <v>1850</v>
      </c>
      <c r="J59" s="326">
        <f t="shared" si="6"/>
        <v>1940</v>
      </c>
      <c r="K59" s="335">
        <f>'Чарли в пленке Прованс'!K57</f>
        <v>1430</v>
      </c>
      <c r="L59" s="326">
        <f t="shared" si="3"/>
        <v>1500</v>
      </c>
      <c r="O59" s="349">
        <v>1850</v>
      </c>
      <c r="P59" s="349">
        <v>1850</v>
      </c>
      <c r="R59" s="258"/>
      <c r="T59" s="258"/>
    </row>
    <row r="60" spans="1:20" ht="22.5" x14ac:dyDescent="0.25">
      <c r="A60" s="200">
        <v>39</v>
      </c>
      <c r="B60" s="223" t="s">
        <v>96</v>
      </c>
      <c r="C60" s="70" t="s">
        <v>97</v>
      </c>
      <c r="D60" s="24" t="s">
        <v>38</v>
      </c>
      <c r="E60" s="74">
        <v>6</v>
      </c>
      <c r="F60" s="212">
        <v>0.01</v>
      </c>
      <c r="G60" s="325">
        <f t="shared" si="1"/>
        <v>3230</v>
      </c>
      <c r="H60" s="326">
        <f t="shared" si="2"/>
        <v>3390</v>
      </c>
      <c r="I60" s="335">
        <f t="shared" si="5"/>
        <v>1800</v>
      </c>
      <c r="J60" s="326">
        <f t="shared" si="6"/>
        <v>1890</v>
      </c>
      <c r="K60" s="335">
        <f>'Чарли в пленке Прованс'!K58</f>
        <v>1430</v>
      </c>
      <c r="L60" s="326">
        <f t="shared" si="3"/>
        <v>1500</v>
      </c>
      <c r="O60" s="349">
        <v>1800</v>
      </c>
      <c r="P60" s="349">
        <v>1800</v>
      </c>
      <c r="R60" s="258"/>
      <c r="T60" s="258"/>
    </row>
    <row r="61" spans="1:20" x14ac:dyDescent="0.25">
      <c r="A61" s="200">
        <v>40</v>
      </c>
      <c r="B61" s="210" t="s">
        <v>269</v>
      </c>
      <c r="C61" s="70" t="s">
        <v>45</v>
      </c>
      <c r="D61" s="24" t="s">
        <v>270</v>
      </c>
      <c r="E61" s="74"/>
      <c r="F61" s="212"/>
      <c r="G61" s="325">
        <f t="shared" si="1"/>
        <v>3580</v>
      </c>
      <c r="H61" s="326">
        <f t="shared" si="2"/>
        <v>3760</v>
      </c>
      <c r="I61" s="335">
        <f t="shared" si="5"/>
        <v>1970</v>
      </c>
      <c r="J61" s="326">
        <f t="shared" si="6"/>
        <v>2070</v>
      </c>
      <c r="K61" s="335">
        <f>'Чарли в пленке Прованс'!K59</f>
        <v>1610</v>
      </c>
      <c r="L61" s="326">
        <f t="shared" si="3"/>
        <v>1690</v>
      </c>
      <c r="O61" s="349">
        <v>1970</v>
      </c>
      <c r="P61" s="349">
        <v>1970</v>
      </c>
      <c r="R61" s="258"/>
      <c r="T61" s="258"/>
    </row>
    <row r="62" spans="1:20" x14ac:dyDescent="0.25">
      <c r="A62" s="200">
        <v>41</v>
      </c>
      <c r="B62" s="209" t="s">
        <v>46</v>
      </c>
      <c r="C62" s="70" t="s">
        <v>45</v>
      </c>
      <c r="D62" s="24" t="s">
        <v>42</v>
      </c>
      <c r="E62" s="74">
        <v>8</v>
      </c>
      <c r="F62" s="212">
        <v>0.02</v>
      </c>
      <c r="G62" s="325">
        <f t="shared" si="1"/>
        <v>3980</v>
      </c>
      <c r="H62" s="326">
        <f t="shared" si="2"/>
        <v>4180</v>
      </c>
      <c r="I62" s="335">
        <f t="shared" si="5"/>
        <v>2390</v>
      </c>
      <c r="J62" s="326">
        <f t="shared" si="6"/>
        <v>2510</v>
      </c>
      <c r="K62" s="335">
        <f>'Чарли в пленке Прованс'!K60</f>
        <v>1590</v>
      </c>
      <c r="L62" s="326">
        <f t="shared" si="3"/>
        <v>1670</v>
      </c>
      <c r="O62" s="349">
        <v>2390</v>
      </c>
      <c r="P62" s="349">
        <v>2390</v>
      </c>
      <c r="R62" s="258"/>
      <c r="T62" s="258"/>
    </row>
    <row r="63" spans="1:20" x14ac:dyDescent="0.25">
      <c r="A63" s="200">
        <v>42</v>
      </c>
      <c r="B63" s="209" t="s">
        <v>23</v>
      </c>
      <c r="C63" s="70" t="s">
        <v>24</v>
      </c>
      <c r="D63" s="24" t="s">
        <v>25</v>
      </c>
      <c r="E63" s="74">
        <v>2</v>
      </c>
      <c r="F63" s="212">
        <v>0.01</v>
      </c>
      <c r="G63" s="325">
        <f t="shared" si="1"/>
        <v>1770</v>
      </c>
      <c r="H63" s="326">
        <f t="shared" si="2"/>
        <v>1860</v>
      </c>
      <c r="I63" s="335">
        <f t="shared" si="5"/>
        <v>650</v>
      </c>
      <c r="J63" s="326">
        <f t="shared" si="6"/>
        <v>680</v>
      </c>
      <c r="K63" s="335">
        <f>'Чарли в пленке Прованс'!K61</f>
        <v>1120</v>
      </c>
      <c r="L63" s="326">
        <f t="shared" si="3"/>
        <v>1180</v>
      </c>
      <c r="O63" s="349">
        <v>650</v>
      </c>
      <c r="P63" s="349">
        <v>650</v>
      </c>
      <c r="R63" s="258"/>
      <c r="T63" s="258"/>
    </row>
    <row r="64" spans="1:20" ht="19.5" x14ac:dyDescent="0.25">
      <c r="A64" s="200">
        <v>43</v>
      </c>
      <c r="B64" s="209" t="s">
        <v>259</v>
      </c>
      <c r="C64" s="70" t="s">
        <v>114</v>
      </c>
      <c r="D64" s="24" t="s">
        <v>100</v>
      </c>
      <c r="E64" s="74">
        <v>2</v>
      </c>
      <c r="F64" s="212">
        <v>0.01</v>
      </c>
      <c r="G64" s="325">
        <f t="shared" si="1"/>
        <v>1730</v>
      </c>
      <c r="H64" s="326">
        <f t="shared" si="2"/>
        <v>1810</v>
      </c>
      <c r="I64" s="335">
        <f t="shared" si="5"/>
        <v>650</v>
      </c>
      <c r="J64" s="326">
        <f t="shared" si="6"/>
        <v>680</v>
      </c>
      <c r="K64" s="335">
        <f>'Чарли в пленке Прованс'!K62</f>
        <v>1080</v>
      </c>
      <c r="L64" s="326">
        <f t="shared" si="3"/>
        <v>1130</v>
      </c>
      <c r="O64" s="349">
        <v>650</v>
      </c>
      <c r="P64" s="349">
        <v>650</v>
      </c>
      <c r="R64" s="258"/>
      <c r="T64" s="258"/>
    </row>
    <row r="65" spans="1:22" x14ac:dyDescent="0.25">
      <c r="A65" s="200">
        <v>44</v>
      </c>
      <c r="B65" s="209" t="s">
        <v>26</v>
      </c>
      <c r="C65" s="70" t="s">
        <v>24</v>
      </c>
      <c r="D65" s="24" t="s">
        <v>27</v>
      </c>
      <c r="E65" s="74">
        <v>3</v>
      </c>
      <c r="F65" s="212">
        <v>0.01</v>
      </c>
      <c r="G65" s="325">
        <f t="shared" si="1"/>
        <v>2260</v>
      </c>
      <c r="H65" s="326">
        <f t="shared" si="2"/>
        <v>2370</v>
      </c>
      <c r="I65" s="335">
        <f t="shared" si="5"/>
        <v>980</v>
      </c>
      <c r="J65" s="326">
        <f t="shared" si="6"/>
        <v>1030</v>
      </c>
      <c r="K65" s="335">
        <f>'Чарли в пленке Прованс'!K63</f>
        <v>1280</v>
      </c>
      <c r="L65" s="326">
        <f t="shared" si="3"/>
        <v>1340</v>
      </c>
      <c r="O65" s="349">
        <v>980</v>
      </c>
      <c r="P65" s="349">
        <v>980</v>
      </c>
      <c r="R65" s="258"/>
      <c r="T65" s="258"/>
    </row>
    <row r="66" spans="1:22" ht="19.5" x14ac:dyDescent="0.25">
      <c r="A66" s="200">
        <v>45</v>
      </c>
      <c r="B66" s="205" t="s">
        <v>52</v>
      </c>
      <c r="C66" s="70" t="s">
        <v>53</v>
      </c>
      <c r="D66" s="24" t="s">
        <v>54</v>
      </c>
      <c r="E66" s="74">
        <v>4</v>
      </c>
      <c r="F66" s="212">
        <v>0.01</v>
      </c>
      <c r="G66" s="325">
        <f t="shared" si="1"/>
        <v>2710</v>
      </c>
      <c r="H66" s="326">
        <f t="shared" si="2"/>
        <v>2840</v>
      </c>
      <c r="I66" s="335">
        <f t="shared" si="5"/>
        <v>1250</v>
      </c>
      <c r="J66" s="326">
        <f t="shared" si="6"/>
        <v>1310</v>
      </c>
      <c r="K66" s="335">
        <f>'Чарли в пленке Прованс'!K64</f>
        <v>1460</v>
      </c>
      <c r="L66" s="326">
        <f t="shared" si="3"/>
        <v>1530</v>
      </c>
      <c r="O66" s="349">
        <v>1250</v>
      </c>
      <c r="P66" s="349">
        <v>1250</v>
      </c>
      <c r="R66" s="258"/>
      <c r="T66" s="258"/>
    </row>
    <row r="67" spans="1:22" x14ac:dyDescent="0.25">
      <c r="A67" s="200">
        <v>46</v>
      </c>
      <c r="B67" s="205" t="s">
        <v>271</v>
      </c>
      <c r="C67" s="70" t="s">
        <v>24</v>
      </c>
      <c r="D67" s="24" t="s">
        <v>272</v>
      </c>
      <c r="E67" s="74"/>
      <c r="F67" s="212"/>
      <c r="G67" s="325">
        <f t="shared" si="1"/>
        <v>2400</v>
      </c>
      <c r="H67" s="326">
        <f t="shared" si="2"/>
        <v>2520</v>
      </c>
      <c r="I67" s="335">
        <f t="shared" si="5"/>
        <v>1030</v>
      </c>
      <c r="J67" s="326">
        <f t="shared" si="6"/>
        <v>1080</v>
      </c>
      <c r="K67" s="335">
        <f>'Чарли в пленке Прованс'!K65</f>
        <v>1370</v>
      </c>
      <c r="L67" s="326">
        <f t="shared" si="3"/>
        <v>1440</v>
      </c>
      <c r="O67" s="349">
        <v>1030</v>
      </c>
      <c r="P67" s="349">
        <v>1030</v>
      </c>
      <c r="R67" s="258"/>
      <c r="T67" s="258"/>
    </row>
    <row r="68" spans="1:22" x14ac:dyDescent="0.25">
      <c r="A68" s="200">
        <v>47</v>
      </c>
      <c r="B68" s="209" t="s">
        <v>28</v>
      </c>
      <c r="C68" s="70" t="s">
        <v>24</v>
      </c>
      <c r="D68" s="24" t="s">
        <v>29</v>
      </c>
      <c r="E68" s="74">
        <v>4</v>
      </c>
      <c r="F68" s="212">
        <v>0.01</v>
      </c>
      <c r="G68" s="325">
        <f t="shared" si="1"/>
        <v>2660</v>
      </c>
      <c r="H68" s="326">
        <f t="shared" si="2"/>
        <v>2790</v>
      </c>
      <c r="I68" s="335">
        <f t="shared" si="5"/>
        <v>1250</v>
      </c>
      <c r="J68" s="326">
        <f t="shared" si="6"/>
        <v>1310</v>
      </c>
      <c r="K68" s="335">
        <f>'Чарли в пленке Прованс'!K66</f>
        <v>1410</v>
      </c>
      <c r="L68" s="326">
        <f t="shared" si="3"/>
        <v>1480</v>
      </c>
      <c r="O68" s="349">
        <v>1250</v>
      </c>
      <c r="P68" s="349">
        <v>1250</v>
      </c>
      <c r="R68" s="258"/>
      <c r="T68" s="258"/>
    </row>
    <row r="69" spans="1:22" ht="19.5" x14ac:dyDescent="0.25">
      <c r="A69" s="200">
        <v>48</v>
      </c>
      <c r="B69" s="209" t="s">
        <v>86</v>
      </c>
      <c r="C69" s="70" t="s">
        <v>87</v>
      </c>
      <c r="D69" s="38" t="s">
        <v>29</v>
      </c>
      <c r="E69" s="74">
        <v>4</v>
      </c>
      <c r="F69" s="212">
        <v>0.01</v>
      </c>
      <c r="G69" s="325">
        <f t="shared" si="1"/>
        <v>3610</v>
      </c>
      <c r="H69" s="326">
        <f t="shared" si="2"/>
        <v>3790</v>
      </c>
      <c r="I69" s="335">
        <f t="shared" si="5"/>
        <v>1240</v>
      </c>
      <c r="J69" s="326">
        <f t="shared" si="6"/>
        <v>1300</v>
      </c>
      <c r="K69" s="335">
        <f>'Чарли в пленке Прованс'!K67</f>
        <v>2370</v>
      </c>
      <c r="L69" s="326">
        <f t="shared" si="3"/>
        <v>2490</v>
      </c>
      <c r="O69" s="349">
        <v>1240</v>
      </c>
      <c r="P69" s="349">
        <v>1240</v>
      </c>
      <c r="R69" s="258"/>
      <c r="T69" s="258"/>
    </row>
    <row r="70" spans="1:22" s="380" customFormat="1" ht="19.5" x14ac:dyDescent="0.25">
      <c r="A70" s="403">
        <v>49</v>
      </c>
      <c r="B70" s="373" t="s">
        <v>368</v>
      </c>
      <c r="C70" s="374" t="s">
        <v>87</v>
      </c>
      <c r="D70" s="404" t="s">
        <v>29</v>
      </c>
      <c r="E70" s="376">
        <v>4</v>
      </c>
      <c r="F70" s="405">
        <v>0.01</v>
      </c>
      <c r="G70" s="325">
        <f t="shared" si="1"/>
        <v>8800</v>
      </c>
      <c r="H70" s="407">
        <f t="shared" si="2"/>
        <v>9240</v>
      </c>
      <c r="I70" s="406">
        <f t="shared" ref="I70" si="7">ROUND(P70*(1+ОбщаяНаценка/100),-1)</f>
        <v>1240</v>
      </c>
      <c r="J70" s="407">
        <f t="shared" si="6"/>
        <v>1300</v>
      </c>
      <c r="K70" s="406">
        <f>'Чарли в пленке Прованс'!K68</f>
        <v>7560</v>
      </c>
      <c r="L70" s="326">
        <f t="shared" si="3"/>
        <v>7940</v>
      </c>
      <c r="M70" s="379" t="s">
        <v>379</v>
      </c>
      <c r="O70" s="380">
        <v>1240</v>
      </c>
      <c r="P70" s="380">
        <v>1240</v>
      </c>
      <c r="R70" s="381"/>
      <c r="S70" s="382"/>
      <c r="T70" s="381"/>
      <c r="U70" s="382"/>
      <c r="V70" s="382"/>
    </row>
    <row r="71" spans="1:22" s="380" customFormat="1" ht="19.5" x14ac:dyDescent="0.25">
      <c r="A71" s="403">
        <v>50</v>
      </c>
      <c r="B71" s="373" t="s">
        <v>30</v>
      </c>
      <c r="C71" s="374" t="s">
        <v>31</v>
      </c>
      <c r="D71" s="408" t="s">
        <v>29</v>
      </c>
      <c r="E71" s="376">
        <v>4</v>
      </c>
      <c r="F71" s="405">
        <v>0.01</v>
      </c>
      <c r="G71" s="325">
        <f t="shared" si="1"/>
        <v>3960</v>
      </c>
      <c r="H71" s="407">
        <f t="shared" si="2"/>
        <v>4160</v>
      </c>
      <c r="I71" s="406">
        <f t="shared" si="5"/>
        <v>1350</v>
      </c>
      <c r="J71" s="407">
        <f t="shared" si="6"/>
        <v>1420</v>
      </c>
      <c r="K71" s="406">
        <f>'Чарли в пленке Прованс'!K69</f>
        <v>2610</v>
      </c>
      <c r="L71" s="326">
        <f t="shared" si="3"/>
        <v>2740</v>
      </c>
      <c r="O71" s="380">
        <v>1350</v>
      </c>
      <c r="P71" s="380">
        <v>1350</v>
      </c>
      <c r="R71" s="381"/>
      <c r="S71" s="382"/>
      <c r="T71" s="381"/>
      <c r="U71" s="382"/>
      <c r="V71" s="382"/>
    </row>
    <row r="72" spans="1:22" s="380" customFormat="1" ht="19.5" x14ac:dyDescent="0.25">
      <c r="A72" s="403">
        <v>51</v>
      </c>
      <c r="B72" s="373" t="s">
        <v>369</v>
      </c>
      <c r="C72" s="374" t="s">
        <v>31</v>
      </c>
      <c r="D72" s="408" t="s">
        <v>29</v>
      </c>
      <c r="E72" s="376">
        <v>4</v>
      </c>
      <c r="F72" s="405">
        <v>0.01</v>
      </c>
      <c r="G72" s="325">
        <f t="shared" si="1"/>
        <v>10640</v>
      </c>
      <c r="H72" s="407">
        <f t="shared" si="2"/>
        <v>11170</v>
      </c>
      <c r="I72" s="406">
        <f t="shared" ref="I72" si="8">ROUND(P72*(1+ОбщаяНаценка/100),-1)</f>
        <v>1350</v>
      </c>
      <c r="J72" s="407">
        <f t="shared" si="6"/>
        <v>1420</v>
      </c>
      <c r="K72" s="406">
        <f>'Чарли в пленке Прованс'!K70</f>
        <v>9290</v>
      </c>
      <c r="L72" s="326">
        <f t="shared" si="3"/>
        <v>9750</v>
      </c>
      <c r="M72" s="379" t="s">
        <v>379</v>
      </c>
      <c r="O72" s="380">
        <v>1350</v>
      </c>
      <c r="P72" s="380">
        <v>1350</v>
      </c>
      <c r="R72" s="381"/>
      <c r="S72" s="382"/>
      <c r="T72" s="381"/>
      <c r="U72" s="382"/>
      <c r="V72" s="382"/>
    </row>
    <row r="73" spans="1:22" s="380" customFormat="1" ht="19.5" x14ac:dyDescent="0.25">
      <c r="A73" s="403">
        <v>52</v>
      </c>
      <c r="B73" s="373" t="s">
        <v>32</v>
      </c>
      <c r="C73" s="374" t="s">
        <v>33</v>
      </c>
      <c r="D73" s="404" t="s">
        <v>29</v>
      </c>
      <c r="E73" s="376">
        <v>4</v>
      </c>
      <c r="F73" s="405">
        <v>0.01</v>
      </c>
      <c r="G73" s="325">
        <f t="shared" si="1"/>
        <v>3120</v>
      </c>
      <c r="H73" s="407">
        <f t="shared" si="2"/>
        <v>3280</v>
      </c>
      <c r="I73" s="406">
        <f t="shared" si="5"/>
        <v>1300</v>
      </c>
      <c r="J73" s="407">
        <f t="shared" si="6"/>
        <v>1370</v>
      </c>
      <c r="K73" s="406">
        <f>'Чарли в пленке Прованс'!K71</f>
        <v>1820</v>
      </c>
      <c r="L73" s="326">
        <f t="shared" si="3"/>
        <v>1910</v>
      </c>
      <c r="O73" s="380">
        <v>1300</v>
      </c>
      <c r="P73" s="380">
        <v>1300</v>
      </c>
      <c r="R73" s="381"/>
      <c r="S73" s="382"/>
      <c r="T73" s="381"/>
      <c r="U73" s="382"/>
      <c r="V73" s="382"/>
    </row>
    <row r="74" spans="1:22" s="380" customFormat="1" ht="19.5" x14ac:dyDescent="0.25">
      <c r="A74" s="403">
        <v>53</v>
      </c>
      <c r="B74" s="373" t="s">
        <v>370</v>
      </c>
      <c r="C74" s="374" t="s">
        <v>33</v>
      </c>
      <c r="D74" s="404" t="s">
        <v>29</v>
      </c>
      <c r="E74" s="376">
        <v>4</v>
      </c>
      <c r="F74" s="405">
        <v>0.01</v>
      </c>
      <c r="G74" s="325">
        <f t="shared" si="1"/>
        <v>5150</v>
      </c>
      <c r="H74" s="407">
        <f t="shared" si="2"/>
        <v>5410</v>
      </c>
      <c r="I74" s="406">
        <f t="shared" ref="I74" si="9">ROUND(P74*(1+ОбщаяНаценка/100),-1)</f>
        <v>1300</v>
      </c>
      <c r="J74" s="407">
        <f t="shared" si="6"/>
        <v>1370</v>
      </c>
      <c r="K74" s="406">
        <f>'Чарли в пленке Прованс'!K72</f>
        <v>3850</v>
      </c>
      <c r="L74" s="326">
        <f t="shared" si="3"/>
        <v>4040</v>
      </c>
      <c r="M74" s="379" t="s">
        <v>380</v>
      </c>
      <c r="O74" s="380">
        <v>1300</v>
      </c>
      <c r="P74" s="380">
        <v>1300</v>
      </c>
      <c r="R74" s="381"/>
      <c r="S74" s="382"/>
      <c r="T74" s="381"/>
      <c r="U74" s="382"/>
      <c r="V74" s="382"/>
    </row>
    <row r="75" spans="1:22" s="380" customFormat="1" x14ac:dyDescent="0.25">
      <c r="A75" s="403">
        <v>54</v>
      </c>
      <c r="B75" s="373" t="s">
        <v>239</v>
      </c>
      <c r="C75" s="374" t="s">
        <v>24</v>
      </c>
      <c r="D75" s="404" t="s">
        <v>230</v>
      </c>
      <c r="E75" s="376">
        <v>4</v>
      </c>
      <c r="F75" s="405">
        <v>0.01</v>
      </c>
      <c r="G75" s="325">
        <f t="shared" si="1"/>
        <v>2900</v>
      </c>
      <c r="H75" s="407">
        <f t="shared" si="2"/>
        <v>3050</v>
      </c>
      <c r="I75" s="406">
        <f t="shared" si="5"/>
        <v>1390</v>
      </c>
      <c r="J75" s="407">
        <f t="shared" si="6"/>
        <v>1460</v>
      </c>
      <c r="K75" s="406">
        <f>'Чарли в пленке Прованс'!K73</f>
        <v>1510</v>
      </c>
      <c r="L75" s="326">
        <f t="shared" si="3"/>
        <v>1590</v>
      </c>
      <c r="O75" s="380">
        <v>1390</v>
      </c>
      <c r="P75" s="380">
        <v>1390</v>
      </c>
      <c r="R75" s="381"/>
      <c r="S75" s="382"/>
      <c r="T75" s="381"/>
      <c r="U75" s="382"/>
      <c r="V75" s="382"/>
    </row>
    <row r="76" spans="1:22" s="380" customFormat="1" ht="19.5" x14ac:dyDescent="0.25">
      <c r="A76" s="403">
        <v>55</v>
      </c>
      <c r="B76" s="373" t="s">
        <v>273</v>
      </c>
      <c r="C76" s="374" t="s">
        <v>51</v>
      </c>
      <c r="D76" s="408" t="s">
        <v>230</v>
      </c>
      <c r="E76" s="376"/>
      <c r="F76" s="405"/>
      <c r="G76" s="325">
        <f t="shared" si="1"/>
        <v>1950</v>
      </c>
      <c r="H76" s="407">
        <f t="shared" si="2"/>
        <v>2050</v>
      </c>
      <c r="I76" s="406">
        <f t="shared" si="5"/>
        <v>300</v>
      </c>
      <c r="J76" s="407">
        <f t="shared" si="6"/>
        <v>320</v>
      </c>
      <c r="K76" s="406">
        <f>'Чарли в пленке Прованс'!K74</f>
        <v>1650</v>
      </c>
      <c r="L76" s="326">
        <f t="shared" si="3"/>
        <v>1730</v>
      </c>
      <c r="O76" s="380">
        <v>300</v>
      </c>
      <c r="P76" s="380">
        <v>300</v>
      </c>
      <c r="R76" s="381"/>
      <c r="S76" s="382"/>
      <c r="T76" s="381"/>
      <c r="U76" s="382"/>
      <c r="V76" s="382"/>
    </row>
    <row r="77" spans="1:22" s="380" customFormat="1" x14ac:dyDescent="0.25">
      <c r="A77" s="403">
        <v>56</v>
      </c>
      <c r="B77" s="373" t="s">
        <v>34</v>
      </c>
      <c r="C77" s="374" t="s">
        <v>24</v>
      </c>
      <c r="D77" s="404" t="s">
        <v>35</v>
      </c>
      <c r="E77" s="376">
        <v>5</v>
      </c>
      <c r="F77" s="405">
        <v>0.01</v>
      </c>
      <c r="G77" s="325">
        <f t="shared" si="1"/>
        <v>3010</v>
      </c>
      <c r="H77" s="407">
        <f t="shared" si="2"/>
        <v>3160</v>
      </c>
      <c r="I77" s="406">
        <f t="shared" si="5"/>
        <v>1530</v>
      </c>
      <c r="J77" s="407">
        <f t="shared" si="6"/>
        <v>1610</v>
      </c>
      <c r="K77" s="406">
        <f>'Чарли в пленке Прованс'!K75</f>
        <v>1480</v>
      </c>
      <c r="L77" s="326">
        <f t="shared" si="3"/>
        <v>1550</v>
      </c>
      <c r="O77" s="380">
        <v>1530</v>
      </c>
      <c r="P77" s="380">
        <v>1530</v>
      </c>
      <c r="R77" s="381"/>
      <c r="S77" s="382"/>
      <c r="T77" s="381"/>
      <c r="U77" s="382"/>
      <c r="V77" s="382"/>
    </row>
    <row r="78" spans="1:22" s="380" customFormat="1" ht="19.5" x14ac:dyDescent="0.25">
      <c r="A78" s="403">
        <v>57</v>
      </c>
      <c r="B78" s="373" t="s">
        <v>36</v>
      </c>
      <c r="C78" s="374" t="s">
        <v>31</v>
      </c>
      <c r="D78" s="404" t="s">
        <v>35</v>
      </c>
      <c r="E78" s="376">
        <v>5</v>
      </c>
      <c r="F78" s="405">
        <v>0.01</v>
      </c>
      <c r="G78" s="325">
        <f t="shared" si="1"/>
        <v>4450</v>
      </c>
      <c r="H78" s="407">
        <f t="shared" si="2"/>
        <v>4670</v>
      </c>
      <c r="I78" s="406">
        <f t="shared" si="5"/>
        <v>1620</v>
      </c>
      <c r="J78" s="407">
        <f t="shared" si="6"/>
        <v>1700</v>
      </c>
      <c r="K78" s="406">
        <f>'Чарли в пленке Прованс'!K76</f>
        <v>2830</v>
      </c>
      <c r="L78" s="326">
        <f t="shared" si="3"/>
        <v>2970</v>
      </c>
      <c r="O78" s="380">
        <v>1620</v>
      </c>
      <c r="P78" s="380">
        <v>1620</v>
      </c>
      <c r="R78" s="381"/>
      <c r="S78" s="382"/>
      <c r="T78" s="381"/>
      <c r="U78" s="382"/>
      <c r="V78" s="382"/>
    </row>
    <row r="79" spans="1:22" s="380" customFormat="1" ht="19.5" x14ac:dyDescent="0.25">
      <c r="A79" s="403">
        <v>58</v>
      </c>
      <c r="B79" s="373" t="s">
        <v>371</v>
      </c>
      <c r="C79" s="374" t="s">
        <v>31</v>
      </c>
      <c r="D79" s="404" t="s">
        <v>35</v>
      </c>
      <c r="E79" s="376">
        <v>5</v>
      </c>
      <c r="F79" s="405">
        <v>0.01</v>
      </c>
      <c r="G79" s="325">
        <f t="shared" si="1"/>
        <v>11150</v>
      </c>
      <c r="H79" s="407">
        <f t="shared" si="2"/>
        <v>11710</v>
      </c>
      <c r="I79" s="406">
        <f t="shared" ref="I79" si="10">ROUND(P79*(1+ОбщаяНаценка/100),-1)</f>
        <v>1620</v>
      </c>
      <c r="J79" s="407">
        <f t="shared" si="6"/>
        <v>1700</v>
      </c>
      <c r="K79" s="406">
        <f>'Чарли в пленке Прованс'!K77</f>
        <v>9530</v>
      </c>
      <c r="L79" s="326">
        <f t="shared" si="3"/>
        <v>10010</v>
      </c>
      <c r="M79" s="379" t="s">
        <v>379</v>
      </c>
      <c r="O79" s="380">
        <v>1620</v>
      </c>
      <c r="P79" s="380">
        <v>1620</v>
      </c>
      <c r="R79" s="381"/>
      <c r="S79" s="382"/>
      <c r="T79" s="381"/>
      <c r="U79" s="382"/>
      <c r="V79" s="382"/>
    </row>
    <row r="80" spans="1:22" s="380" customFormat="1" x14ac:dyDescent="0.25">
      <c r="A80" s="403">
        <v>59</v>
      </c>
      <c r="B80" s="373" t="s">
        <v>37</v>
      </c>
      <c r="C80" s="374" t="s">
        <v>24</v>
      </c>
      <c r="D80" s="404" t="s">
        <v>38</v>
      </c>
      <c r="E80" s="376">
        <v>6</v>
      </c>
      <c r="F80" s="405">
        <v>0.01</v>
      </c>
      <c r="G80" s="325">
        <f t="shared" si="1"/>
        <v>3620</v>
      </c>
      <c r="H80" s="407">
        <f t="shared" si="2"/>
        <v>3800</v>
      </c>
      <c r="I80" s="406">
        <f t="shared" ref="I80:I112" si="11">ROUND(P80*(1+ОбщаяНаценка/100),-1)</f>
        <v>1850</v>
      </c>
      <c r="J80" s="407">
        <f t="shared" si="6"/>
        <v>1940</v>
      </c>
      <c r="K80" s="406">
        <f>'Чарли в пленке Прованс'!K78</f>
        <v>1770</v>
      </c>
      <c r="L80" s="326">
        <f t="shared" si="3"/>
        <v>1860</v>
      </c>
      <c r="O80" s="380">
        <v>1850</v>
      </c>
      <c r="P80" s="380">
        <v>1850</v>
      </c>
      <c r="R80" s="381"/>
      <c r="S80" s="382"/>
      <c r="T80" s="381"/>
      <c r="U80" s="382"/>
      <c r="V80" s="382"/>
    </row>
    <row r="81" spans="1:22" s="380" customFormat="1" ht="22.5" x14ac:dyDescent="0.25">
      <c r="A81" s="403">
        <v>60</v>
      </c>
      <c r="B81" s="384" t="s">
        <v>90</v>
      </c>
      <c r="C81" s="374" t="s">
        <v>89</v>
      </c>
      <c r="D81" s="404" t="s">
        <v>38</v>
      </c>
      <c r="E81" s="376">
        <v>6</v>
      </c>
      <c r="F81" s="405">
        <v>0.01</v>
      </c>
      <c r="G81" s="325">
        <f t="shared" si="1"/>
        <v>3570</v>
      </c>
      <c r="H81" s="407">
        <f t="shared" si="2"/>
        <v>3750</v>
      </c>
      <c r="I81" s="406">
        <f t="shared" si="11"/>
        <v>1800</v>
      </c>
      <c r="J81" s="407">
        <f t="shared" si="6"/>
        <v>1890</v>
      </c>
      <c r="K81" s="406">
        <f>'Чарли в пленке Прованс'!K79</f>
        <v>1770</v>
      </c>
      <c r="L81" s="326">
        <f t="shared" si="3"/>
        <v>1860</v>
      </c>
      <c r="O81" s="380">
        <v>1800</v>
      </c>
      <c r="P81" s="380">
        <v>1800</v>
      </c>
      <c r="R81" s="381"/>
      <c r="S81" s="382"/>
      <c r="T81" s="381"/>
      <c r="U81" s="382"/>
      <c r="V81" s="382"/>
    </row>
    <row r="82" spans="1:22" s="380" customFormat="1" ht="19.5" x14ac:dyDescent="0.25">
      <c r="A82" s="403">
        <v>61</v>
      </c>
      <c r="B82" s="373" t="s">
        <v>50</v>
      </c>
      <c r="C82" s="374" t="s">
        <v>51</v>
      </c>
      <c r="D82" s="408" t="s">
        <v>38</v>
      </c>
      <c r="E82" s="376">
        <v>6</v>
      </c>
      <c r="F82" s="405">
        <v>0.01</v>
      </c>
      <c r="G82" s="325">
        <f t="shared" si="1"/>
        <v>2200</v>
      </c>
      <c r="H82" s="407">
        <f t="shared" si="2"/>
        <v>2310</v>
      </c>
      <c r="I82" s="406">
        <f t="shared" si="11"/>
        <v>380</v>
      </c>
      <c r="J82" s="407">
        <f t="shared" si="6"/>
        <v>400</v>
      </c>
      <c r="K82" s="406">
        <f>'Чарли в пленке Прованс'!K80</f>
        <v>1820</v>
      </c>
      <c r="L82" s="326">
        <f t="shared" si="3"/>
        <v>1910</v>
      </c>
      <c r="O82" s="380">
        <v>380</v>
      </c>
      <c r="P82" s="380">
        <v>380</v>
      </c>
      <c r="R82" s="381"/>
      <c r="S82" s="382"/>
      <c r="T82" s="381"/>
      <c r="U82" s="382"/>
      <c r="V82" s="382"/>
    </row>
    <row r="83" spans="1:22" s="380" customFormat="1" ht="19.5" x14ac:dyDescent="0.25">
      <c r="A83" s="403">
        <v>62</v>
      </c>
      <c r="B83" s="373" t="s">
        <v>88</v>
      </c>
      <c r="C83" s="374" t="s">
        <v>87</v>
      </c>
      <c r="D83" s="404" t="s">
        <v>38</v>
      </c>
      <c r="E83" s="376">
        <v>6</v>
      </c>
      <c r="F83" s="405">
        <v>0.01</v>
      </c>
      <c r="G83" s="325">
        <f t="shared" si="1"/>
        <v>4640</v>
      </c>
      <c r="H83" s="407">
        <f t="shared" si="2"/>
        <v>4870</v>
      </c>
      <c r="I83" s="406">
        <f t="shared" si="11"/>
        <v>1840</v>
      </c>
      <c r="J83" s="407">
        <f t="shared" si="6"/>
        <v>1930</v>
      </c>
      <c r="K83" s="406">
        <f>'Чарли в пленке Прованс'!K81</f>
        <v>2800</v>
      </c>
      <c r="L83" s="326">
        <f t="shared" si="3"/>
        <v>2940</v>
      </c>
      <c r="O83" s="380">
        <v>1840</v>
      </c>
      <c r="P83" s="380">
        <v>1840</v>
      </c>
      <c r="R83" s="381"/>
      <c r="S83" s="382"/>
      <c r="T83" s="381"/>
      <c r="U83" s="382"/>
      <c r="V83" s="382"/>
    </row>
    <row r="84" spans="1:22" s="380" customFormat="1" ht="19.5" x14ac:dyDescent="0.25">
      <c r="A84" s="403">
        <v>63</v>
      </c>
      <c r="B84" s="373" t="s">
        <v>372</v>
      </c>
      <c r="C84" s="374" t="s">
        <v>87</v>
      </c>
      <c r="D84" s="404" t="s">
        <v>38</v>
      </c>
      <c r="E84" s="376">
        <v>6</v>
      </c>
      <c r="F84" s="405">
        <v>0.01</v>
      </c>
      <c r="G84" s="325">
        <f t="shared" si="1"/>
        <v>9830</v>
      </c>
      <c r="H84" s="407">
        <f t="shared" si="2"/>
        <v>10320</v>
      </c>
      <c r="I84" s="406">
        <f t="shared" ref="I84" si="12">ROUND(P84*(1+ОбщаяНаценка/100),-1)</f>
        <v>1840</v>
      </c>
      <c r="J84" s="407">
        <f t="shared" si="6"/>
        <v>1930</v>
      </c>
      <c r="K84" s="406">
        <f>'Чарли в пленке Прованс'!K82</f>
        <v>7990</v>
      </c>
      <c r="L84" s="326">
        <f t="shared" si="3"/>
        <v>8390</v>
      </c>
      <c r="M84" s="379" t="s">
        <v>379</v>
      </c>
      <c r="O84" s="380">
        <v>1840</v>
      </c>
      <c r="P84" s="380">
        <v>1840</v>
      </c>
      <c r="R84" s="381"/>
      <c r="S84" s="382"/>
      <c r="T84" s="381"/>
      <c r="U84" s="382"/>
      <c r="V84" s="382"/>
    </row>
    <row r="85" spans="1:22" s="380" customFormat="1" ht="19.5" x14ac:dyDescent="0.25">
      <c r="A85" s="403">
        <v>64</v>
      </c>
      <c r="B85" s="373" t="s">
        <v>39</v>
      </c>
      <c r="C85" s="374" t="s">
        <v>31</v>
      </c>
      <c r="D85" s="404" t="s">
        <v>38</v>
      </c>
      <c r="E85" s="376">
        <v>6</v>
      </c>
      <c r="F85" s="405">
        <v>0.01</v>
      </c>
      <c r="G85" s="325">
        <f t="shared" si="1"/>
        <v>4960</v>
      </c>
      <c r="H85" s="407">
        <f t="shared" si="2"/>
        <v>5210</v>
      </c>
      <c r="I85" s="406">
        <f t="shared" si="11"/>
        <v>1900</v>
      </c>
      <c r="J85" s="407">
        <f t="shared" si="6"/>
        <v>2000</v>
      </c>
      <c r="K85" s="406">
        <f>'Чарли в пленке Прованс'!K83</f>
        <v>3060</v>
      </c>
      <c r="L85" s="326">
        <f t="shared" si="3"/>
        <v>3210</v>
      </c>
      <c r="M85" s="379"/>
      <c r="O85" s="380">
        <v>1900</v>
      </c>
      <c r="P85" s="380">
        <v>1900</v>
      </c>
      <c r="R85" s="381"/>
      <c r="S85" s="382"/>
      <c r="T85" s="381"/>
      <c r="U85" s="382"/>
      <c r="V85" s="382"/>
    </row>
    <row r="86" spans="1:22" s="380" customFormat="1" ht="19.5" x14ac:dyDescent="0.25">
      <c r="A86" s="403">
        <v>65</v>
      </c>
      <c r="B86" s="373" t="s">
        <v>373</v>
      </c>
      <c r="C86" s="374" t="s">
        <v>31</v>
      </c>
      <c r="D86" s="404" t="s">
        <v>38</v>
      </c>
      <c r="E86" s="376">
        <v>6</v>
      </c>
      <c r="F86" s="405">
        <v>0.01</v>
      </c>
      <c r="G86" s="325">
        <f t="shared" si="1"/>
        <v>11680</v>
      </c>
      <c r="H86" s="407">
        <f t="shared" si="2"/>
        <v>12270</v>
      </c>
      <c r="I86" s="406">
        <f t="shared" ref="I86" si="13">ROUND(P86*(1+ОбщаяНаценка/100),-1)</f>
        <v>1900</v>
      </c>
      <c r="J86" s="407">
        <f t="shared" si="6"/>
        <v>2000</v>
      </c>
      <c r="K86" s="406">
        <f>'Чарли в пленке Прованс'!K84</f>
        <v>9780</v>
      </c>
      <c r="L86" s="326">
        <f t="shared" si="3"/>
        <v>10270</v>
      </c>
      <c r="M86" s="379" t="s">
        <v>379</v>
      </c>
      <c r="O86" s="380">
        <v>1900</v>
      </c>
      <c r="P86" s="380">
        <v>1900</v>
      </c>
      <c r="R86" s="381"/>
      <c r="S86" s="382"/>
      <c r="T86" s="381"/>
      <c r="U86" s="382"/>
      <c r="V86" s="382"/>
    </row>
    <row r="87" spans="1:22" s="380" customFormat="1" ht="19.5" x14ac:dyDescent="0.25">
      <c r="A87" s="403">
        <v>66</v>
      </c>
      <c r="B87" s="373" t="s">
        <v>40</v>
      </c>
      <c r="C87" s="374" t="s">
        <v>33</v>
      </c>
      <c r="D87" s="404" t="s">
        <v>38</v>
      </c>
      <c r="E87" s="376">
        <v>6</v>
      </c>
      <c r="F87" s="405">
        <v>0.01</v>
      </c>
      <c r="G87" s="325">
        <f t="shared" ref="G87:G124" si="14">I87+K87</f>
        <v>4170</v>
      </c>
      <c r="H87" s="407">
        <f t="shared" ref="H87:H124" si="15">J87+L87</f>
        <v>4380</v>
      </c>
      <c r="I87" s="406">
        <f t="shared" si="11"/>
        <v>1900</v>
      </c>
      <c r="J87" s="407">
        <f t="shared" si="6"/>
        <v>2000</v>
      </c>
      <c r="K87" s="406">
        <f>'Чарли в пленке Прованс'!K85</f>
        <v>2270</v>
      </c>
      <c r="L87" s="326">
        <f t="shared" ref="L87:L124" si="16">ROUND(K87*1.05,-1)</f>
        <v>2380</v>
      </c>
      <c r="O87" s="380">
        <v>1900</v>
      </c>
      <c r="P87" s="380">
        <v>1900</v>
      </c>
      <c r="R87" s="381"/>
      <c r="S87" s="382"/>
      <c r="T87" s="381"/>
      <c r="U87" s="382"/>
      <c r="V87" s="382"/>
    </row>
    <row r="88" spans="1:22" s="380" customFormat="1" ht="19.5" x14ac:dyDescent="0.25">
      <c r="A88" s="403">
        <v>67</v>
      </c>
      <c r="B88" s="373" t="s">
        <v>374</v>
      </c>
      <c r="C88" s="374" t="s">
        <v>33</v>
      </c>
      <c r="D88" s="404" t="s">
        <v>38</v>
      </c>
      <c r="E88" s="376">
        <v>6</v>
      </c>
      <c r="F88" s="405">
        <v>0.01</v>
      </c>
      <c r="G88" s="325">
        <f t="shared" si="14"/>
        <v>6210</v>
      </c>
      <c r="H88" s="407">
        <f t="shared" si="15"/>
        <v>6530</v>
      </c>
      <c r="I88" s="406">
        <f t="shared" ref="I88" si="17">ROUND(P88*(1+ОбщаяНаценка/100),-1)</f>
        <v>1900</v>
      </c>
      <c r="J88" s="407">
        <f t="shared" si="6"/>
        <v>2000</v>
      </c>
      <c r="K88" s="406">
        <f>'Чарли в пленке Прованс'!K86</f>
        <v>4310</v>
      </c>
      <c r="L88" s="326">
        <f t="shared" si="16"/>
        <v>4530</v>
      </c>
      <c r="M88" s="379" t="s">
        <v>381</v>
      </c>
      <c r="O88" s="380">
        <v>1900</v>
      </c>
      <c r="P88" s="380">
        <v>1900</v>
      </c>
      <c r="R88" s="381"/>
      <c r="S88" s="382"/>
      <c r="T88" s="381"/>
      <c r="U88" s="382"/>
      <c r="V88" s="382"/>
    </row>
    <row r="89" spans="1:22" s="380" customFormat="1" x14ac:dyDescent="0.25">
      <c r="A89" s="403">
        <v>68</v>
      </c>
      <c r="B89" s="373" t="s">
        <v>287</v>
      </c>
      <c r="C89" s="374" t="s">
        <v>24</v>
      </c>
      <c r="D89" s="404" t="s">
        <v>270</v>
      </c>
      <c r="E89" s="376"/>
      <c r="F89" s="405"/>
      <c r="G89" s="325">
        <f t="shared" si="14"/>
        <v>3910</v>
      </c>
      <c r="H89" s="407">
        <f t="shared" si="15"/>
        <v>4110</v>
      </c>
      <c r="I89" s="406">
        <f t="shared" si="11"/>
        <v>1970</v>
      </c>
      <c r="J89" s="407">
        <f t="shared" si="6"/>
        <v>2070</v>
      </c>
      <c r="K89" s="406">
        <f>'Чарли в пленке Прованс'!K87</f>
        <v>1940</v>
      </c>
      <c r="L89" s="326">
        <f t="shared" si="16"/>
        <v>2040</v>
      </c>
      <c r="O89" s="380">
        <v>1970</v>
      </c>
      <c r="P89" s="380">
        <v>1970</v>
      </c>
      <c r="R89" s="381"/>
      <c r="S89" s="382"/>
      <c r="T89" s="381"/>
      <c r="U89" s="382"/>
      <c r="V89" s="382"/>
    </row>
    <row r="90" spans="1:22" s="380" customFormat="1" x14ac:dyDescent="0.25">
      <c r="A90" s="403">
        <v>69</v>
      </c>
      <c r="B90" s="373" t="s">
        <v>41</v>
      </c>
      <c r="C90" s="374" t="s">
        <v>24</v>
      </c>
      <c r="D90" s="404" t="s">
        <v>42</v>
      </c>
      <c r="E90" s="376">
        <v>8</v>
      </c>
      <c r="F90" s="405">
        <v>0.02</v>
      </c>
      <c r="G90" s="325">
        <f t="shared" si="14"/>
        <v>4340</v>
      </c>
      <c r="H90" s="407">
        <f t="shared" si="15"/>
        <v>4560</v>
      </c>
      <c r="I90" s="406">
        <f t="shared" si="11"/>
        <v>2390</v>
      </c>
      <c r="J90" s="407">
        <f t="shared" si="6"/>
        <v>2510</v>
      </c>
      <c r="K90" s="406">
        <f>'Чарли в пленке Прованс'!K88</f>
        <v>1950</v>
      </c>
      <c r="L90" s="326">
        <f t="shared" si="16"/>
        <v>2050</v>
      </c>
      <c r="O90" s="380">
        <v>2390</v>
      </c>
      <c r="P90" s="380">
        <v>2390</v>
      </c>
      <c r="R90" s="381"/>
      <c r="S90" s="382"/>
      <c r="T90" s="381"/>
      <c r="U90" s="382"/>
      <c r="V90" s="382"/>
    </row>
    <row r="91" spans="1:22" s="380" customFormat="1" ht="19.5" x14ac:dyDescent="0.25">
      <c r="A91" s="403">
        <v>70</v>
      </c>
      <c r="B91" s="373" t="s">
        <v>91</v>
      </c>
      <c r="C91" s="374" t="s">
        <v>87</v>
      </c>
      <c r="D91" s="404" t="s">
        <v>42</v>
      </c>
      <c r="E91" s="376">
        <v>8</v>
      </c>
      <c r="F91" s="405">
        <v>0.02</v>
      </c>
      <c r="G91" s="325">
        <f t="shared" si="14"/>
        <v>5540</v>
      </c>
      <c r="H91" s="407">
        <f t="shared" si="15"/>
        <v>5820</v>
      </c>
      <c r="I91" s="406">
        <f t="shared" si="11"/>
        <v>2390</v>
      </c>
      <c r="J91" s="407">
        <f t="shared" si="6"/>
        <v>2510</v>
      </c>
      <c r="K91" s="406">
        <f>'Чарли в пленке Прованс'!K89</f>
        <v>3150</v>
      </c>
      <c r="L91" s="326">
        <f t="shared" si="16"/>
        <v>3310</v>
      </c>
      <c r="O91" s="380">
        <v>2390</v>
      </c>
      <c r="P91" s="380">
        <v>2390</v>
      </c>
      <c r="R91" s="381"/>
      <c r="S91" s="382"/>
      <c r="T91" s="381"/>
      <c r="U91" s="382"/>
      <c r="V91" s="382"/>
    </row>
    <row r="92" spans="1:22" s="380" customFormat="1" ht="19.5" x14ac:dyDescent="0.25">
      <c r="A92" s="403">
        <v>71</v>
      </c>
      <c r="B92" s="373" t="s">
        <v>375</v>
      </c>
      <c r="C92" s="374" t="s">
        <v>87</v>
      </c>
      <c r="D92" s="404" t="s">
        <v>42</v>
      </c>
      <c r="E92" s="376">
        <v>8</v>
      </c>
      <c r="F92" s="405">
        <v>0.02</v>
      </c>
      <c r="G92" s="325">
        <f t="shared" si="14"/>
        <v>10810</v>
      </c>
      <c r="H92" s="407">
        <f t="shared" si="15"/>
        <v>11350</v>
      </c>
      <c r="I92" s="406">
        <f t="shared" ref="I92" si="18">ROUND(P92*(1+ОбщаяНаценка/100),-1)</f>
        <v>2390</v>
      </c>
      <c r="J92" s="407">
        <f t="shared" si="6"/>
        <v>2510</v>
      </c>
      <c r="K92" s="406">
        <f>'Чарли в пленке Прованс'!K90</f>
        <v>8420</v>
      </c>
      <c r="L92" s="326">
        <f t="shared" si="16"/>
        <v>8840</v>
      </c>
      <c r="M92" s="379" t="s">
        <v>379</v>
      </c>
      <c r="O92" s="380">
        <v>2390</v>
      </c>
      <c r="P92" s="380">
        <v>2390</v>
      </c>
      <c r="R92" s="381"/>
      <c r="S92" s="382"/>
      <c r="T92" s="381"/>
      <c r="U92" s="382"/>
      <c r="V92" s="382"/>
    </row>
    <row r="93" spans="1:22" s="380" customFormat="1" ht="19.5" x14ac:dyDescent="0.25">
      <c r="A93" s="403">
        <v>72</v>
      </c>
      <c r="B93" s="373" t="s">
        <v>43</v>
      </c>
      <c r="C93" s="374" t="s">
        <v>33</v>
      </c>
      <c r="D93" s="404" t="s">
        <v>42</v>
      </c>
      <c r="E93" s="376">
        <v>8</v>
      </c>
      <c r="F93" s="405">
        <v>0.02</v>
      </c>
      <c r="G93" s="325">
        <f t="shared" si="14"/>
        <v>5430</v>
      </c>
      <c r="H93" s="407">
        <f t="shared" si="15"/>
        <v>5710</v>
      </c>
      <c r="I93" s="406">
        <f t="shared" si="11"/>
        <v>2500</v>
      </c>
      <c r="J93" s="407">
        <f t="shared" si="6"/>
        <v>2630</v>
      </c>
      <c r="K93" s="406">
        <f>'Чарли в пленке Прованс'!K91</f>
        <v>2930</v>
      </c>
      <c r="L93" s="326">
        <f t="shared" si="16"/>
        <v>3080</v>
      </c>
      <c r="O93" s="380">
        <v>2500</v>
      </c>
      <c r="P93" s="380">
        <v>2500</v>
      </c>
      <c r="R93" s="381"/>
      <c r="S93" s="382"/>
      <c r="T93" s="381"/>
      <c r="U93" s="382"/>
      <c r="V93" s="382"/>
    </row>
    <row r="94" spans="1:22" s="380" customFormat="1" ht="19.5" x14ac:dyDescent="0.25">
      <c r="A94" s="403">
        <v>73</v>
      </c>
      <c r="B94" s="373" t="s">
        <v>376</v>
      </c>
      <c r="C94" s="374" t="s">
        <v>33</v>
      </c>
      <c r="D94" s="404" t="s">
        <v>42</v>
      </c>
      <c r="E94" s="376">
        <v>8</v>
      </c>
      <c r="F94" s="405">
        <v>0.02</v>
      </c>
      <c r="G94" s="325">
        <f t="shared" si="14"/>
        <v>9680</v>
      </c>
      <c r="H94" s="407">
        <f t="shared" si="15"/>
        <v>10170</v>
      </c>
      <c r="I94" s="406">
        <f t="shared" ref="I94" si="19">ROUND(P94*(1+ОбщаяНаценка/100),-1)</f>
        <v>2500</v>
      </c>
      <c r="J94" s="407">
        <f t="shared" si="6"/>
        <v>2630</v>
      </c>
      <c r="K94" s="406">
        <f>'Чарли в пленке Прованс'!K92</f>
        <v>7180</v>
      </c>
      <c r="L94" s="326">
        <f t="shared" si="16"/>
        <v>7540</v>
      </c>
      <c r="M94" s="379" t="s">
        <v>380</v>
      </c>
      <c r="O94" s="380">
        <v>2500</v>
      </c>
      <c r="P94" s="380">
        <v>2500</v>
      </c>
      <c r="R94" s="381"/>
      <c r="S94" s="382"/>
      <c r="T94" s="381"/>
      <c r="U94" s="382"/>
      <c r="V94" s="382"/>
    </row>
    <row r="95" spans="1:22" s="380" customFormat="1" x14ac:dyDescent="0.25">
      <c r="A95" s="403">
        <v>74</v>
      </c>
      <c r="B95" s="409" t="s">
        <v>55</v>
      </c>
      <c r="C95" s="410" t="s">
        <v>6</v>
      </c>
      <c r="D95" s="408" t="s">
        <v>56</v>
      </c>
      <c r="E95" s="376">
        <v>12</v>
      </c>
      <c r="F95" s="405">
        <v>0.02</v>
      </c>
      <c r="G95" s="325">
        <f t="shared" si="14"/>
        <v>9010</v>
      </c>
      <c r="H95" s="407">
        <f t="shared" si="15"/>
        <v>9460</v>
      </c>
      <c r="I95" s="406">
        <f t="shared" si="11"/>
        <v>3490</v>
      </c>
      <c r="J95" s="407">
        <f t="shared" ref="J95:J124" si="20">ROUND(I95*1.05,-1)</f>
        <v>3660</v>
      </c>
      <c r="K95" s="406">
        <f>'Чарли в пленке Прованс'!K93</f>
        <v>5520</v>
      </c>
      <c r="L95" s="326">
        <f t="shared" si="16"/>
        <v>5800</v>
      </c>
      <c r="O95" s="380">
        <v>3490</v>
      </c>
      <c r="P95" s="380">
        <v>3490</v>
      </c>
      <c r="R95" s="381"/>
      <c r="S95" s="382"/>
      <c r="T95" s="381"/>
      <c r="U95" s="382"/>
      <c r="V95" s="382"/>
    </row>
    <row r="96" spans="1:22" s="380" customFormat="1" ht="19.5" x14ac:dyDescent="0.25">
      <c r="A96" s="403">
        <v>75</v>
      </c>
      <c r="B96" s="411" t="s">
        <v>125</v>
      </c>
      <c r="C96" s="410" t="s">
        <v>136</v>
      </c>
      <c r="D96" s="408" t="s">
        <v>56</v>
      </c>
      <c r="E96" s="376">
        <v>12</v>
      </c>
      <c r="F96" s="405">
        <v>0.02</v>
      </c>
      <c r="G96" s="325">
        <f t="shared" si="14"/>
        <v>9100</v>
      </c>
      <c r="H96" s="407">
        <f t="shared" si="15"/>
        <v>9560</v>
      </c>
      <c r="I96" s="406">
        <f t="shared" si="11"/>
        <v>3580</v>
      </c>
      <c r="J96" s="407">
        <f t="shared" si="20"/>
        <v>3760</v>
      </c>
      <c r="K96" s="406">
        <f>'Чарли в пленке Прованс'!K94</f>
        <v>5520</v>
      </c>
      <c r="L96" s="326">
        <f t="shared" si="16"/>
        <v>5800</v>
      </c>
      <c r="O96" s="380">
        <v>3580</v>
      </c>
      <c r="P96" s="380">
        <v>3580</v>
      </c>
      <c r="R96" s="381"/>
      <c r="S96" s="382"/>
      <c r="T96" s="381"/>
      <c r="U96" s="382"/>
      <c r="V96" s="382"/>
    </row>
    <row r="97" spans="1:22" s="380" customFormat="1" ht="19.5" x14ac:dyDescent="0.25">
      <c r="A97" s="403">
        <v>76</v>
      </c>
      <c r="B97" s="409" t="s">
        <v>338</v>
      </c>
      <c r="C97" s="410" t="s">
        <v>335</v>
      </c>
      <c r="D97" s="412" t="s">
        <v>56</v>
      </c>
      <c r="E97" s="376">
        <v>12</v>
      </c>
      <c r="F97" s="405">
        <v>0.02</v>
      </c>
      <c r="G97" s="325">
        <f t="shared" si="14"/>
        <v>10440</v>
      </c>
      <c r="H97" s="407">
        <f t="shared" si="15"/>
        <v>10970</v>
      </c>
      <c r="I97" s="406">
        <f t="shared" si="11"/>
        <v>4920</v>
      </c>
      <c r="J97" s="407">
        <f t="shared" si="20"/>
        <v>5170</v>
      </c>
      <c r="K97" s="406">
        <f>'Чарли в пленке Прованс'!K95</f>
        <v>5520</v>
      </c>
      <c r="L97" s="326">
        <f t="shared" si="16"/>
        <v>5800</v>
      </c>
      <c r="O97" s="380">
        <v>4920</v>
      </c>
      <c r="P97" s="380">
        <v>4920</v>
      </c>
      <c r="R97" s="381"/>
      <c r="S97" s="382"/>
      <c r="T97" s="381"/>
      <c r="U97" s="382"/>
      <c r="V97" s="382"/>
    </row>
    <row r="98" spans="1:22" s="380" customFormat="1" ht="19.5" x14ac:dyDescent="0.25">
      <c r="A98" s="403">
        <v>77</v>
      </c>
      <c r="B98" s="409" t="s">
        <v>98</v>
      </c>
      <c r="C98" s="410" t="s">
        <v>99</v>
      </c>
      <c r="D98" s="412" t="s">
        <v>56</v>
      </c>
      <c r="E98" s="376">
        <v>12</v>
      </c>
      <c r="F98" s="405">
        <v>0.02</v>
      </c>
      <c r="G98" s="325">
        <f t="shared" si="14"/>
        <v>10470</v>
      </c>
      <c r="H98" s="407">
        <f t="shared" si="15"/>
        <v>11000</v>
      </c>
      <c r="I98" s="406">
        <f t="shared" si="11"/>
        <v>4950</v>
      </c>
      <c r="J98" s="407">
        <f t="shared" si="20"/>
        <v>5200</v>
      </c>
      <c r="K98" s="406">
        <f>'Чарли в пленке Прованс'!K96</f>
        <v>5520</v>
      </c>
      <c r="L98" s="326">
        <f t="shared" si="16"/>
        <v>5800</v>
      </c>
      <c r="O98" s="380">
        <v>4950</v>
      </c>
      <c r="P98" s="380">
        <v>4950</v>
      </c>
      <c r="R98" s="381"/>
      <c r="S98" s="382"/>
      <c r="T98" s="381"/>
      <c r="U98" s="382"/>
      <c r="V98" s="382"/>
    </row>
    <row r="99" spans="1:22" s="380" customFormat="1" x14ac:dyDescent="0.25">
      <c r="A99" s="403">
        <v>78</v>
      </c>
      <c r="B99" s="413" t="s">
        <v>260</v>
      </c>
      <c r="C99" s="410" t="s">
        <v>6</v>
      </c>
      <c r="D99" s="412" t="s">
        <v>56</v>
      </c>
      <c r="E99" s="376"/>
      <c r="F99" s="405"/>
      <c r="G99" s="325">
        <f t="shared" si="14"/>
        <v>8320</v>
      </c>
      <c r="H99" s="407">
        <f t="shared" si="15"/>
        <v>8740</v>
      </c>
      <c r="I99" s="406">
        <f t="shared" si="11"/>
        <v>2700</v>
      </c>
      <c r="J99" s="407">
        <f t="shared" si="20"/>
        <v>2840</v>
      </c>
      <c r="K99" s="406">
        <f>'Чарли в пленке Прованс'!K97</f>
        <v>5620</v>
      </c>
      <c r="L99" s="326">
        <f t="shared" si="16"/>
        <v>5900</v>
      </c>
      <c r="O99" s="380">
        <v>2700</v>
      </c>
      <c r="P99" s="380">
        <v>2700</v>
      </c>
      <c r="R99" s="381"/>
      <c r="S99" s="382"/>
      <c r="T99" s="381"/>
      <c r="U99" s="382"/>
      <c r="V99" s="382"/>
    </row>
    <row r="100" spans="1:22" s="380" customFormat="1" x14ac:dyDescent="0.25">
      <c r="A100" s="403">
        <v>79</v>
      </c>
      <c r="B100" s="413" t="s">
        <v>377</v>
      </c>
      <c r="C100" s="410" t="s">
        <v>6</v>
      </c>
      <c r="D100" s="412" t="s">
        <v>56</v>
      </c>
      <c r="E100" s="376"/>
      <c r="F100" s="405"/>
      <c r="G100" s="325">
        <f t="shared" si="14"/>
        <v>10890</v>
      </c>
      <c r="H100" s="407">
        <f t="shared" si="15"/>
        <v>11440</v>
      </c>
      <c r="I100" s="406">
        <f t="shared" ref="I100" si="21">ROUND(P100*(1+ОбщаяНаценка/100),-1)</f>
        <v>2700</v>
      </c>
      <c r="J100" s="407">
        <f t="shared" si="20"/>
        <v>2840</v>
      </c>
      <c r="K100" s="406">
        <f>'Чарли в пленке Прованс'!K98</f>
        <v>8190</v>
      </c>
      <c r="L100" s="326">
        <f t="shared" si="16"/>
        <v>8600</v>
      </c>
      <c r="M100" s="379" t="s">
        <v>379</v>
      </c>
      <c r="O100" s="380">
        <v>2700</v>
      </c>
      <c r="P100" s="380">
        <v>2700</v>
      </c>
      <c r="R100" s="381"/>
      <c r="S100" s="382"/>
      <c r="T100" s="381"/>
      <c r="U100" s="382"/>
      <c r="V100" s="382"/>
    </row>
    <row r="101" spans="1:22" s="380" customFormat="1" x14ac:dyDescent="0.25">
      <c r="A101" s="403">
        <v>80</v>
      </c>
      <c r="B101" s="411" t="s">
        <v>122</v>
      </c>
      <c r="C101" s="414" t="s">
        <v>6</v>
      </c>
      <c r="D101" s="386" t="s">
        <v>132</v>
      </c>
      <c r="E101" s="376"/>
      <c r="F101" s="405"/>
      <c r="G101" s="325">
        <f t="shared" si="14"/>
        <v>9970</v>
      </c>
      <c r="H101" s="407">
        <f t="shared" si="15"/>
        <v>10470</v>
      </c>
      <c r="I101" s="406">
        <f t="shared" si="11"/>
        <v>3950</v>
      </c>
      <c r="J101" s="407">
        <f t="shared" si="20"/>
        <v>4150</v>
      </c>
      <c r="K101" s="406">
        <f>'Чарли в пленке Прованс'!K99</f>
        <v>6020</v>
      </c>
      <c r="L101" s="326">
        <f t="shared" si="16"/>
        <v>6320</v>
      </c>
      <c r="O101" s="380">
        <v>3950</v>
      </c>
      <c r="P101" s="380">
        <v>3950</v>
      </c>
      <c r="R101" s="381"/>
      <c r="S101" s="382"/>
      <c r="T101" s="381"/>
      <c r="U101" s="382"/>
      <c r="V101" s="382"/>
    </row>
    <row r="102" spans="1:22" s="380" customFormat="1" ht="19.5" x14ac:dyDescent="0.25">
      <c r="A102" s="403">
        <v>81</v>
      </c>
      <c r="B102" s="411" t="s">
        <v>258</v>
      </c>
      <c r="C102" s="410" t="s">
        <v>136</v>
      </c>
      <c r="D102" s="386" t="s">
        <v>132</v>
      </c>
      <c r="E102" s="376"/>
      <c r="F102" s="405"/>
      <c r="G102" s="325">
        <f t="shared" si="14"/>
        <v>10050</v>
      </c>
      <c r="H102" s="407">
        <f t="shared" si="15"/>
        <v>10550</v>
      </c>
      <c r="I102" s="406">
        <f t="shared" si="11"/>
        <v>4030</v>
      </c>
      <c r="J102" s="407">
        <f t="shared" si="20"/>
        <v>4230</v>
      </c>
      <c r="K102" s="406">
        <f>'Чарли в пленке Прованс'!K100</f>
        <v>6020</v>
      </c>
      <c r="L102" s="326">
        <f t="shared" si="16"/>
        <v>6320</v>
      </c>
      <c r="O102" s="380">
        <v>4030</v>
      </c>
      <c r="P102" s="380">
        <v>4030</v>
      </c>
      <c r="R102" s="381"/>
      <c r="S102" s="382"/>
      <c r="T102" s="381"/>
      <c r="U102" s="382"/>
      <c r="V102" s="382"/>
    </row>
    <row r="103" spans="1:22" s="380" customFormat="1" ht="19.5" x14ac:dyDescent="0.25">
      <c r="A103" s="403">
        <v>82</v>
      </c>
      <c r="B103" s="411" t="s">
        <v>334</v>
      </c>
      <c r="C103" s="410" t="s">
        <v>335</v>
      </c>
      <c r="D103" s="386" t="s">
        <v>132</v>
      </c>
      <c r="E103" s="376"/>
      <c r="F103" s="405"/>
      <c r="G103" s="325">
        <f t="shared" si="14"/>
        <v>11460</v>
      </c>
      <c r="H103" s="407">
        <f t="shared" si="15"/>
        <v>12030</v>
      </c>
      <c r="I103" s="406">
        <f t="shared" si="11"/>
        <v>5440</v>
      </c>
      <c r="J103" s="407">
        <f t="shared" si="20"/>
        <v>5710</v>
      </c>
      <c r="K103" s="406">
        <f>'Чарли в пленке Прованс'!K101</f>
        <v>6020</v>
      </c>
      <c r="L103" s="326">
        <f t="shared" si="16"/>
        <v>6320</v>
      </c>
      <c r="O103" s="380">
        <v>5440</v>
      </c>
      <c r="P103" s="380">
        <v>5440</v>
      </c>
      <c r="R103" s="381"/>
      <c r="S103" s="382"/>
      <c r="T103" s="381"/>
      <c r="U103" s="382"/>
      <c r="V103" s="382"/>
    </row>
    <row r="104" spans="1:22" s="380" customFormat="1" ht="19.5" x14ac:dyDescent="0.25">
      <c r="A104" s="403">
        <v>83</v>
      </c>
      <c r="B104" s="411" t="s">
        <v>257</v>
      </c>
      <c r="C104" s="410" t="s">
        <v>99</v>
      </c>
      <c r="D104" s="386" t="s">
        <v>132</v>
      </c>
      <c r="E104" s="376"/>
      <c r="F104" s="405"/>
      <c r="G104" s="325">
        <f t="shared" si="14"/>
        <v>11470</v>
      </c>
      <c r="H104" s="407">
        <f t="shared" si="15"/>
        <v>12040</v>
      </c>
      <c r="I104" s="406">
        <f t="shared" si="11"/>
        <v>5450</v>
      </c>
      <c r="J104" s="407">
        <f t="shared" si="20"/>
        <v>5720</v>
      </c>
      <c r="K104" s="406">
        <f>'Чарли в пленке Прованс'!K102</f>
        <v>6020</v>
      </c>
      <c r="L104" s="326">
        <f t="shared" si="16"/>
        <v>6320</v>
      </c>
      <c r="O104" s="380">
        <v>5450</v>
      </c>
      <c r="P104" s="380">
        <v>5450</v>
      </c>
      <c r="R104" s="381"/>
      <c r="S104" s="382"/>
      <c r="T104" s="381"/>
      <c r="U104" s="382"/>
      <c r="V104" s="382"/>
    </row>
    <row r="105" spans="1:22" s="380" customFormat="1" x14ac:dyDescent="0.25">
      <c r="A105" s="403">
        <v>84</v>
      </c>
      <c r="B105" s="415" t="s">
        <v>261</v>
      </c>
      <c r="C105" s="410" t="s">
        <v>6</v>
      </c>
      <c r="D105" s="386" t="s">
        <v>132</v>
      </c>
      <c r="E105" s="376"/>
      <c r="F105" s="405"/>
      <c r="G105" s="325">
        <f t="shared" si="14"/>
        <v>9420</v>
      </c>
      <c r="H105" s="407">
        <f t="shared" si="15"/>
        <v>9890</v>
      </c>
      <c r="I105" s="406">
        <f t="shared" si="11"/>
        <v>3160</v>
      </c>
      <c r="J105" s="407">
        <f t="shared" si="20"/>
        <v>3320</v>
      </c>
      <c r="K105" s="406">
        <f>'Чарли в пленке Прованс'!K103</f>
        <v>6260</v>
      </c>
      <c r="L105" s="326">
        <f t="shared" si="16"/>
        <v>6570</v>
      </c>
      <c r="O105" s="380">
        <v>3160</v>
      </c>
      <c r="P105" s="380">
        <v>3160</v>
      </c>
      <c r="R105" s="381"/>
      <c r="S105" s="382"/>
      <c r="T105" s="381"/>
      <c r="U105" s="382"/>
      <c r="V105" s="382"/>
    </row>
    <row r="106" spans="1:22" s="380" customFormat="1" x14ac:dyDescent="0.25">
      <c r="A106" s="403">
        <v>85</v>
      </c>
      <c r="B106" s="415" t="s">
        <v>378</v>
      </c>
      <c r="C106" s="410" t="s">
        <v>6</v>
      </c>
      <c r="D106" s="386" t="s">
        <v>132</v>
      </c>
      <c r="E106" s="376"/>
      <c r="F106" s="405"/>
      <c r="G106" s="325">
        <f t="shared" si="14"/>
        <v>11910</v>
      </c>
      <c r="H106" s="407">
        <f t="shared" si="15"/>
        <v>12510</v>
      </c>
      <c r="I106" s="406">
        <f t="shared" ref="I106" si="22">ROUND(P106*(1+ОбщаяНаценка/100),-1)</f>
        <v>3160</v>
      </c>
      <c r="J106" s="407">
        <f t="shared" si="20"/>
        <v>3320</v>
      </c>
      <c r="K106" s="406">
        <f>'Чарли в пленке Прованс'!K104</f>
        <v>8750</v>
      </c>
      <c r="L106" s="326">
        <f t="shared" si="16"/>
        <v>9190</v>
      </c>
      <c r="M106" s="379" t="s">
        <v>379</v>
      </c>
      <c r="O106" s="380">
        <v>3160</v>
      </c>
      <c r="P106" s="380">
        <v>3160</v>
      </c>
      <c r="R106" s="381"/>
      <c r="S106" s="382"/>
      <c r="T106" s="381"/>
      <c r="U106" s="382"/>
      <c r="V106" s="382"/>
    </row>
    <row r="107" spans="1:22" s="380" customFormat="1" ht="29.25" x14ac:dyDescent="0.25">
      <c r="A107" s="403">
        <v>86</v>
      </c>
      <c r="B107" s="411" t="s">
        <v>134</v>
      </c>
      <c r="C107" s="414" t="s">
        <v>135</v>
      </c>
      <c r="D107" s="386" t="s">
        <v>132</v>
      </c>
      <c r="E107" s="376"/>
      <c r="F107" s="405"/>
      <c r="G107" s="325">
        <f t="shared" si="14"/>
        <v>9590</v>
      </c>
      <c r="H107" s="407">
        <f t="shared" si="15"/>
        <v>10070</v>
      </c>
      <c r="I107" s="406">
        <f t="shared" si="11"/>
        <v>5390</v>
      </c>
      <c r="J107" s="407">
        <f t="shared" si="20"/>
        <v>5660</v>
      </c>
      <c r="K107" s="406">
        <f>'Чарли в пленке Прованс'!K105</f>
        <v>4200</v>
      </c>
      <c r="L107" s="326">
        <f t="shared" si="16"/>
        <v>4410</v>
      </c>
      <c r="O107" s="380">
        <v>5390</v>
      </c>
      <c r="P107" s="380">
        <v>5390</v>
      </c>
      <c r="R107" s="381"/>
      <c r="S107" s="382"/>
      <c r="T107" s="381"/>
      <c r="U107" s="382"/>
      <c r="V107" s="382"/>
    </row>
    <row r="108" spans="1:22" s="380" customFormat="1" ht="29.25" x14ac:dyDescent="0.25">
      <c r="A108" s="403">
        <v>87</v>
      </c>
      <c r="B108" s="411" t="s">
        <v>133</v>
      </c>
      <c r="C108" s="414" t="s">
        <v>135</v>
      </c>
      <c r="D108" s="386" t="s">
        <v>56</v>
      </c>
      <c r="E108" s="376"/>
      <c r="F108" s="405"/>
      <c r="G108" s="325">
        <f t="shared" si="14"/>
        <v>8900</v>
      </c>
      <c r="H108" s="407">
        <f t="shared" si="15"/>
        <v>9350</v>
      </c>
      <c r="I108" s="406">
        <f t="shared" si="11"/>
        <v>4930</v>
      </c>
      <c r="J108" s="407">
        <f t="shared" si="20"/>
        <v>5180</v>
      </c>
      <c r="K108" s="406">
        <f>'Чарли в пленке Прованс'!K106</f>
        <v>3970</v>
      </c>
      <c r="L108" s="326">
        <f t="shared" si="16"/>
        <v>4170</v>
      </c>
      <c r="O108" s="380">
        <v>4930</v>
      </c>
      <c r="P108" s="380">
        <v>4930</v>
      </c>
      <c r="R108" s="381"/>
      <c r="S108" s="382"/>
      <c r="T108" s="381"/>
      <c r="U108" s="382"/>
      <c r="V108" s="382"/>
    </row>
    <row r="109" spans="1:22" s="380" customFormat="1" ht="19.5" x14ac:dyDescent="0.25">
      <c r="A109" s="403">
        <v>88</v>
      </c>
      <c r="B109" s="411" t="s">
        <v>109</v>
      </c>
      <c r="C109" s="414" t="s">
        <v>110</v>
      </c>
      <c r="D109" s="416" t="s">
        <v>149</v>
      </c>
      <c r="E109" s="376">
        <v>3</v>
      </c>
      <c r="F109" s="405">
        <v>0.04</v>
      </c>
      <c r="G109" s="325">
        <f t="shared" si="14"/>
        <v>2630</v>
      </c>
      <c r="H109" s="407">
        <f t="shared" si="15"/>
        <v>2770</v>
      </c>
      <c r="I109" s="406">
        <f t="shared" si="11"/>
        <v>2120</v>
      </c>
      <c r="J109" s="407">
        <f t="shared" si="20"/>
        <v>2230</v>
      </c>
      <c r="K109" s="406">
        <f>'Чарли в пленке Прованс'!K107</f>
        <v>510</v>
      </c>
      <c r="L109" s="326">
        <f t="shared" si="16"/>
        <v>540</v>
      </c>
      <c r="O109" s="380">
        <v>2120</v>
      </c>
      <c r="P109" s="380">
        <v>2120</v>
      </c>
      <c r="R109" s="381"/>
      <c r="S109" s="382"/>
      <c r="T109" s="381"/>
      <c r="U109" s="382"/>
      <c r="V109" s="382"/>
    </row>
    <row r="110" spans="1:22" s="380" customFormat="1" ht="29.25" x14ac:dyDescent="0.25">
      <c r="A110" s="403">
        <v>89</v>
      </c>
      <c r="B110" s="411" t="s">
        <v>111</v>
      </c>
      <c r="C110" s="414" t="s">
        <v>112</v>
      </c>
      <c r="D110" s="417" t="s">
        <v>149</v>
      </c>
      <c r="E110" s="376">
        <v>3</v>
      </c>
      <c r="F110" s="405">
        <v>0.04</v>
      </c>
      <c r="G110" s="325">
        <f t="shared" si="14"/>
        <v>3100</v>
      </c>
      <c r="H110" s="407">
        <f t="shared" si="15"/>
        <v>3260</v>
      </c>
      <c r="I110" s="406">
        <f t="shared" si="11"/>
        <v>2120</v>
      </c>
      <c r="J110" s="407">
        <f t="shared" si="20"/>
        <v>2230</v>
      </c>
      <c r="K110" s="406">
        <f>'Чарли в пленке Прованс'!K108</f>
        <v>980</v>
      </c>
      <c r="L110" s="326">
        <f t="shared" si="16"/>
        <v>1030</v>
      </c>
      <c r="O110" s="380">
        <v>2120</v>
      </c>
      <c r="P110" s="380">
        <v>2120</v>
      </c>
      <c r="R110" s="381"/>
      <c r="S110" s="382"/>
      <c r="T110" s="381"/>
      <c r="U110" s="382"/>
      <c r="V110" s="382"/>
    </row>
    <row r="111" spans="1:22" s="380" customFormat="1" x14ac:dyDescent="0.25">
      <c r="A111" s="403">
        <v>90</v>
      </c>
      <c r="B111" s="385" t="s">
        <v>92</v>
      </c>
      <c r="C111" s="388" t="s">
        <v>248</v>
      </c>
      <c r="D111" s="392" t="s">
        <v>94</v>
      </c>
      <c r="E111" s="376">
        <v>6</v>
      </c>
      <c r="F111" s="405">
        <v>0.02</v>
      </c>
      <c r="G111" s="325">
        <f t="shared" si="14"/>
        <v>1920</v>
      </c>
      <c r="H111" s="407">
        <f t="shared" si="15"/>
        <v>2020</v>
      </c>
      <c r="I111" s="406">
        <f t="shared" si="11"/>
        <v>1800</v>
      </c>
      <c r="J111" s="407">
        <f t="shared" si="20"/>
        <v>1890</v>
      </c>
      <c r="K111" s="406">
        <f>'Чарли в пленке Прованс'!K109</f>
        <v>120</v>
      </c>
      <c r="L111" s="326">
        <f t="shared" si="16"/>
        <v>130</v>
      </c>
      <c r="O111" s="380">
        <v>1800</v>
      </c>
      <c r="P111" s="380">
        <v>1800</v>
      </c>
      <c r="R111" s="381"/>
      <c r="S111" s="382"/>
      <c r="T111" s="381"/>
      <c r="U111" s="382"/>
      <c r="V111" s="382"/>
    </row>
    <row r="112" spans="1:22" s="380" customFormat="1" x14ac:dyDescent="0.25">
      <c r="A112" s="403">
        <v>91</v>
      </c>
      <c r="B112" s="385" t="s">
        <v>93</v>
      </c>
      <c r="C112" s="388" t="s">
        <v>248</v>
      </c>
      <c r="D112" s="392" t="s">
        <v>95</v>
      </c>
      <c r="E112" s="376">
        <v>5</v>
      </c>
      <c r="F112" s="405">
        <v>0.01</v>
      </c>
      <c r="G112" s="325">
        <f t="shared" si="14"/>
        <v>1480</v>
      </c>
      <c r="H112" s="407">
        <f t="shared" si="15"/>
        <v>1550</v>
      </c>
      <c r="I112" s="406">
        <f t="shared" si="11"/>
        <v>1390</v>
      </c>
      <c r="J112" s="407">
        <f t="shared" si="20"/>
        <v>1460</v>
      </c>
      <c r="K112" s="406">
        <f>'Чарли в пленке Прованс'!K110</f>
        <v>90</v>
      </c>
      <c r="L112" s="326">
        <f t="shared" si="16"/>
        <v>90</v>
      </c>
      <c r="O112" s="380">
        <v>1390</v>
      </c>
      <c r="P112" s="380">
        <v>1390</v>
      </c>
      <c r="R112" s="381"/>
      <c r="S112" s="382"/>
      <c r="T112" s="381"/>
      <c r="U112" s="382"/>
      <c r="V112" s="382"/>
    </row>
    <row r="113" spans="1:22" s="380" customFormat="1" ht="19.5" x14ac:dyDescent="0.25">
      <c r="A113" s="403">
        <v>92</v>
      </c>
      <c r="B113" s="373" t="s">
        <v>57</v>
      </c>
      <c r="C113" s="374" t="s">
        <v>58</v>
      </c>
      <c r="D113" s="383" t="s">
        <v>59</v>
      </c>
      <c r="E113" s="393">
        <v>3</v>
      </c>
      <c r="F113" s="418">
        <v>0.01</v>
      </c>
      <c r="G113" s="325">
        <f t="shared" si="14"/>
        <v>940</v>
      </c>
      <c r="H113" s="407">
        <f t="shared" si="15"/>
        <v>990</v>
      </c>
      <c r="I113" s="419">
        <f>ROUND(O113*(1+Наценка!$C$15/100),-1)</f>
        <v>940</v>
      </c>
      <c r="J113" s="420">
        <f t="shared" si="20"/>
        <v>990</v>
      </c>
      <c r="K113" s="406"/>
      <c r="L113" s="326">
        <f t="shared" si="16"/>
        <v>0</v>
      </c>
      <c r="O113" s="380">
        <v>940</v>
      </c>
      <c r="P113" s="380">
        <v>940</v>
      </c>
      <c r="R113" s="381"/>
      <c r="S113" s="382"/>
      <c r="T113" s="381"/>
      <c r="U113" s="382"/>
      <c r="V113" s="382"/>
    </row>
    <row r="114" spans="1:22" s="380" customFormat="1" ht="19.5" x14ac:dyDescent="0.25">
      <c r="A114" s="403">
        <v>93</v>
      </c>
      <c r="B114" s="373" t="s">
        <v>60</v>
      </c>
      <c r="C114" s="374" t="s">
        <v>58</v>
      </c>
      <c r="D114" s="383" t="s">
        <v>61</v>
      </c>
      <c r="E114" s="393">
        <v>1</v>
      </c>
      <c r="F114" s="418">
        <v>0.01</v>
      </c>
      <c r="G114" s="325">
        <f t="shared" si="14"/>
        <v>300</v>
      </c>
      <c r="H114" s="407">
        <f t="shared" si="15"/>
        <v>320</v>
      </c>
      <c r="I114" s="419">
        <f>ROUND(O114*(1+Наценка!$C$15/100),-1)</f>
        <v>300</v>
      </c>
      <c r="J114" s="420">
        <f t="shared" si="20"/>
        <v>320</v>
      </c>
      <c r="K114" s="406"/>
      <c r="L114" s="326">
        <f t="shared" si="16"/>
        <v>0</v>
      </c>
      <c r="O114" s="380">
        <v>300</v>
      </c>
      <c r="P114" s="380">
        <v>300</v>
      </c>
      <c r="R114" s="382"/>
      <c r="S114" s="382"/>
      <c r="T114" s="381"/>
      <c r="U114" s="382"/>
      <c r="V114" s="382"/>
    </row>
    <row r="115" spans="1:22" s="380" customFormat="1" ht="19.5" x14ac:dyDescent="0.25">
      <c r="A115" s="403">
        <v>94</v>
      </c>
      <c r="B115" s="373" t="s">
        <v>62</v>
      </c>
      <c r="C115" s="374" t="s">
        <v>63</v>
      </c>
      <c r="D115" s="383" t="s">
        <v>64</v>
      </c>
      <c r="E115" s="393">
        <v>6</v>
      </c>
      <c r="F115" s="418">
        <v>0.02</v>
      </c>
      <c r="G115" s="325">
        <f t="shared" si="14"/>
        <v>1650</v>
      </c>
      <c r="H115" s="407">
        <f t="shared" si="15"/>
        <v>1730</v>
      </c>
      <c r="I115" s="419">
        <f>ROUND(O115*(1+Наценка!$C$15/100),-1)</f>
        <v>1650</v>
      </c>
      <c r="J115" s="420">
        <f t="shared" si="20"/>
        <v>1730</v>
      </c>
      <c r="K115" s="406"/>
      <c r="L115" s="326">
        <f t="shared" si="16"/>
        <v>0</v>
      </c>
      <c r="O115" s="380">
        <v>1650</v>
      </c>
      <c r="P115" s="380">
        <v>1650</v>
      </c>
      <c r="R115" s="382"/>
      <c r="S115" s="382"/>
      <c r="T115" s="381"/>
      <c r="U115" s="382"/>
      <c r="V115" s="382"/>
    </row>
    <row r="116" spans="1:22" s="380" customFormat="1" ht="19.5" x14ac:dyDescent="0.25">
      <c r="A116" s="403">
        <v>95</v>
      </c>
      <c r="B116" s="373" t="s">
        <v>65</v>
      </c>
      <c r="C116" s="374" t="s">
        <v>63</v>
      </c>
      <c r="D116" s="383" t="s">
        <v>66</v>
      </c>
      <c r="E116" s="393">
        <v>3</v>
      </c>
      <c r="F116" s="418">
        <v>0.02</v>
      </c>
      <c r="G116" s="325">
        <f t="shared" si="14"/>
        <v>890</v>
      </c>
      <c r="H116" s="407">
        <f t="shared" si="15"/>
        <v>930</v>
      </c>
      <c r="I116" s="419">
        <f>ROUND(O116*(1+Наценка!$C$15/100),-1)</f>
        <v>890</v>
      </c>
      <c r="J116" s="420">
        <f t="shared" si="20"/>
        <v>930</v>
      </c>
      <c r="K116" s="406"/>
      <c r="L116" s="326">
        <f t="shared" si="16"/>
        <v>0</v>
      </c>
      <c r="O116" s="380">
        <v>890</v>
      </c>
      <c r="P116" s="380">
        <v>890</v>
      </c>
      <c r="R116" s="382"/>
      <c r="S116" s="382"/>
      <c r="T116" s="381"/>
      <c r="U116" s="382"/>
      <c r="V116" s="382"/>
    </row>
    <row r="117" spans="1:22" s="380" customFormat="1" ht="19.5" x14ac:dyDescent="0.25">
      <c r="A117" s="403">
        <v>96</v>
      </c>
      <c r="B117" s="373" t="s">
        <v>67</v>
      </c>
      <c r="C117" s="374" t="s">
        <v>68</v>
      </c>
      <c r="D117" s="383" t="s">
        <v>69</v>
      </c>
      <c r="E117" s="393">
        <v>16</v>
      </c>
      <c r="F117" s="418">
        <v>0.04</v>
      </c>
      <c r="G117" s="325">
        <f t="shared" si="14"/>
        <v>4600</v>
      </c>
      <c r="H117" s="407">
        <f t="shared" si="15"/>
        <v>4830</v>
      </c>
      <c r="I117" s="419">
        <f>ROUND(O117*(1+Наценка!$C$15/100),-1)</f>
        <v>4600</v>
      </c>
      <c r="J117" s="420">
        <f t="shared" si="20"/>
        <v>4830</v>
      </c>
      <c r="K117" s="406"/>
      <c r="L117" s="326">
        <f t="shared" si="16"/>
        <v>0</v>
      </c>
      <c r="O117" s="380">
        <v>4600</v>
      </c>
      <c r="P117" s="380">
        <v>4600</v>
      </c>
      <c r="R117" s="382"/>
      <c r="S117" s="382"/>
      <c r="T117" s="381"/>
      <c r="U117" s="382"/>
      <c r="V117" s="382"/>
    </row>
    <row r="118" spans="1:22" s="380" customFormat="1" ht="19.5" x14ac:dyDescent="0.25">
      <c r="A118" s="403">
        <v>97</v>
      </c>
      <c r="B118" s="385" t="s">
        <v>154</v>
      </c>
      <c r="C118" s="374" t="s">
        <v>58</v>
      </c>
      <c r="D118" s="392" t="s">
        <v>147</v>
      </c>
      <c r="E118" s="376"/>
      <c r="F118" s="421"/>
      <c r="G118" s="325">
        <f t="shared" si="14"/>
        <v>1160</v>
      </c>
      <c r="H118" s="407">
        <f t="shared" si="15"/>
        <v>1220</v>
      </c>
      <c r="I118" s="419">
        <f>ROUND(O118*(1+Наценка!$C$15/100),-1)</f>
        <v>1160</v>
      </c>
      <c r="J118" s="420">
        <f t="shared" si="20"/>
        <v>1220</v>
      </c>
      <c r="K118" s="406"/>
      <c r="L118" s="326">
        <f t="shared" si="16"/>
        <v>0</v>
      </c>
      <c r="O118" s="380">
        <v>1160</v>
      </c>
      <c r="P118" s="380">
        <v>1160</v>
      </c>
      <c r="R118" s="382"/>
      <c r="S118" s="382"/>
      <c r="T118" s="381"/>
      <c r="U118" s="382"/>
      <c r="V118" s="382"/>
    </row>
    <row r="119" spans="1:22" s="380" customFormat="1" ht="19.5" x14ac:dyDescent="0.25">
      <c r="A119" s="403">
        <v>98</v>
      </c>
      <c r="B119" s="385" t="s">
        <v>121</v>
      </c>
      <c r="C119" s="388" t="s">
        <v>123</v>
      </c>
      <c r="D119" s="392" t="s">
        <v>137</v>
      </c>
      <c r="E119" s="376"/>
      <c r="F119" s="421"/>
      <c r="G119" s="325">
        <f t="shared" si="14"/>
        <v>5060</v>
      </c>
      <c r="H119" s="407">
        <f t="shared" si="15"/>
        <v>5310</v>
      </c>
      <c r="I119" s="419">
        <f>ROUND(O119*(1+Наценка!$C$15/100),-1)</f>
        <v>5060</v>
      </c>
      <c r="J119" s="420">
        <f t="shared" si="20"/>
        <v>5310</v>
      </c>
      <c r="K119" s="406"/>
      <c r="L119" s="326">
        <f t="shared" si="16"/>
        <v>0</v>
      </c>
      <c r="O119" s="380">
        <v>5060</v>
      </c>
      <c r="P119" s="380">
        <v>5060</v>
      </c>
      <c r="R119" s="382"/>
      <c r="S119" s="382"/>
      <c r="T119" s="381"/>
      <c r="U119" s="382"/>
      <c r="V119" s="382"/>
    </row>
    <row r="120" spans="1:22" s="380" customFormat="1" ht="19.5" x14ac:dyDescent="0.25">
      <c r="A120" s="403">
        <v>99</v>
      </c>
      <c r="B120" s="385" t="s">
        <v>240</v>
      </c>
      <c r="C120" s="388" t="s">
        <v>123</v>
      </c>
      <c r="D120" s="392" t="s">
        <v>242</v>
      </c>
      <c r="E120" s="376"/>
      <c r="F120" s="418"/>
      <c r="G120" s="325">
        <f t="shared" si="14"/>
        <v>5110</v>
      </c>
      <c r="H120" s="407">
        <f t="shared" si="15"/>
        <v>5370</v>
      </c>
      <c r="I120" s="419">
        <f>ROUND(O120*(1+Наценка!$C$15/100),-1)</f>
        <v>5110</v>
      </c>
      <c r="J120" s="420">
        <f t="shared" si="20"/>
        <v>5370</v>
      </c>
      <c r="K120" s="406"/>
      <c r="L120" s="326">
        <f t="shared" si="16"/>
        <v>0</v>
      </c>
      <c r="O120" s="380">
        <v>5110</v>
      </c>
      <c r="P120" s="380">
        <v>5110</v>
      </c>
      <c r="R120" s="382"/>
      <c r="S120" s="382"/>
      <c r="T120" s="381"/>
      <c r="U120" s="382"/>
      <c r="V120" s="382"/>
    </row>
    <row r="121" spans="1:22" s="380" customFormat="1" ht="19.5" x14ac:dyDescent="0.25">
      <c r="A121" s="403">
        <v>100</v>
      </c>
      <c r="B121" s="385" t="s">
        <v>241</v>
      </c>
      <c r="C121" s="388" t="s">
        <v>123</v>
      </c>
      <c r="D121" s="392" t="s">
        <v>243</v>
      </c>
      <c r="E121" s="376"/>
      <c r="F121" s="418"/>
      <c r="G121" s="325">
        <f t="shared" si="14"/>
        <v>5720</v>
      </c>
      <c r="H121" s="407">
        <f t="shared" si="15"/>
        <v>6010</v>
      </c>
      <c r="I121" s="419">
        <f>ROUND(O121*(1+Наценка!$C$15/100),-1)</f>
        <v>5720</v>
      </c>
      <c r="J121" s="420">
        <f t="shared" si="20"/>
        <v>6010</v>
      </c>
      <c r="K121" s="406"/>
      <c r="L121" s="326">
        <f t="shared" si="16"/>
        <v>0</v>
      </c>
      <c r="O121" s="380">
        <v>5720</v>
      </c>
      <c r="P121" s="380">
        <v>5720</v>
      </c>
      <c r="R121" s="382"/>
      <c r="S121" s="382"/>
      <c r="T121" s="381"/>
      <c r="U121" s="382"/>
      <c r="V121" s="382"/>
    </row>
    <row r="122" spans="1:22" s="380" customFormat="1" ht="29.25" x14ac:dyDescent="0.25">
      <c r="A122" s="403">
        <v>101</v>
      </c>
      <c r="B122" s="385" t="s">
        <v>290</v>
      </c>
      <c r="C122" s="388" t="s">
        <v>245</v>
      </c>
      <c r="D122" s="392" t="s">
        <v>244</v>
      </c>
      <c r="E122" s="376"/>
      <c r="F122" s="418"/>
      <c r="G122" s="325">
        <f t="shared" si="14"/>
        <v>690</v>
      </c>
      <c r="H122" s="407">
        <f t="shared" si="15"/>
        <v>720</v>
      </c>
      <c r="I122" s="419">
        <f>ROUND(O122*(1+Наценка!$C$15/100),-1)</f>
        <v>690</v>
      </c>
      <c r="J122" s="420">
        <f t="shared" si="20"/>
        <v>720</v>
      </c>
      <c r="K122" s="406"/>
      <c r="L122" s="326">
        <f t="shared" si="16"/>
        <v>0</v>
      </c>
      <c r="O122" s="380">
        <v>690</v>
      </c>
      <c r="P122" s="380">
        <v>690</v>
      </c>
      <c r="R122" s="382"/>
      <c r="S122" s="382"/>
      <c r="T122" s="381"/>
      <c r="U122" s="382"/>
      <c r="V122" s="382"/>
    </row>
    <row r="123" spans="1:22" s="380" customFormat="1" x14ac:dyDescent="0.25">
      <c r="A123" s="403">
        <v>102</v>
      </c>
      <c r="B123" s="373" t="s">
        <v>70</v>
      </c>
      <c r="C123" s="374" t="s">
        <v>71</v>
      </c>
      <c r="D123" s="383" t="s">
        <v>72</v>
      </c>
      <c r="E123" s="393">
        <v>4</v>
      </c>
      <c r="F123" s="418">
        <v>0.01</v>
      </c>
      <c r="G123" s="325">
        <f t="shared" si="14"/>
        <v>1970</v>
      </c>
      <c r="H123" s="407">
        <f t="shared" si="15"/>
        <v>2070</v>
      </c>
      <c r="I123" s="419">
        <f>ROUND(O123*(1+Наценка!$C$15/100),-1)</f>
        <v>1500</v>
      </c>
      <c r="J123" s="420">
        <f t="shared" si="20"/>
        <v>1580</v>
      </c>
      <c r="K123" s="406">
        <f>'Чарли в пленке Прованс'!K121</f>
        <v>470</v>
      </c>
      <c r="L123" s="326">
        <f t="shared" si="16"/>
        <v>490</v>
      </c>
      <c r="O123" s="380">
        <v>1500</v>
      </c>
      <c r="P123" s="380">
        <v>1500</v>
      </c>
      <c r="R123" s="382"/>
      <c r="S123" s="382"/>
      <c r="T123" s="381"/>
      <c r="U123" s="382"/>
      <c r="V123" s="382"/>
    </row>
    <row r="124" spans="1:22" s="380" customFormat="1" ht="15.75" thickBot="1" x14ac:dyDescent="0.3">
      <c r="A124" s="403">
        <v>103</v>
      </c>
      <c r="B124" s="373" t="s">
        <v>73</v>
      </c>
      <c r="C124" s="374" t="s">
        <v>71</v>
      </c>
      <c r="D124" s="383" t="s">
        <v>74</v>
      </c>
      <c r="E124" s="393">
        <v>4</v>
      </c>
      <c r="F124" s="421">
        <v>0.01</v>
      </c>
      <c r="G124" s="327">
        <f t="shared" si="14"/>
        <v>1500</v>
      </c>
      <c r="H124" s="423">
        <f t="shared" si="15"/>
        <v>1580</v>
      </c>
      <c r="I124" s="424">
        <f>ROUND(O124*(1+Наценка!$C$15/100),-1)</f>
        <v>1500</v>
      </c>
      <c r="J124" s="425">
        <f t="shared" si="20"/>
        <v>1580</v>
      </c>
      <c r="K124" s="422"/>
      <c r="L124" s="326">
        <f t="shared" si="16"/>
        <v>0</v>
      </c>
      <c r="O124" s="380">
        <v>1500</v>
      </c>
      <c r="P124" s="380">
        <v>1500</v>
      </c>
      <c r="R124" s="382"/>
      <c r="S124" s="382"/>
      <c r="T124" s="381"/>
      <c r="U124" s="382"/>
      <c r="V124" s="382"/>
    </row>
    <row r="125" spans="1:22" s="380" customFormat="1" x14ac:dyDescent="0.25">
      <c r="A125" s="426"/>
      <c r="B125" s="427"/>
      <c r="C125" s="428"/>
      <c r="D125" s="429"/>
      <c r="E125" s="430"/>
      <c r="F125" s="431"/>
      <c r="G125" s="431"/>
      <c r="H125" s="431"/>
      <c r="I125" s="432"/>
      <c r="J125" s="432"/>
      <c r="K125" s="432"/>
      <c r="L125" s="432"/>
      <c r="O125" s="433"/>
      <c r="P125" s="432"/>
      <c r="R125" s="382"/>
      <c r="S125" s="382"/>
      <c r="T125" s="382"/>
      <c r="U125" s="382"/>
      <c r="V125" s="382"/>
    </row>
    <row r="126" spans="1:22" s="380" customFormat="1" x14ac:dyDescent="0.25">
      <c r="A126" s="426"/>
      <c r="B126" s="427"/>
      <c r="C126" s="428"/>
      <c r="D126" s="434"/>
      <c r="E126" s="430"/>
      <c r="F126" s="435"/>
      <c r="G126" s="435"/>
      <c r="H126" s="435"/>
      <c r="I126" s="432"/>
      <c r="J126" s="432"/>
      <c r="K126" s="432"/>
      <c r="L126" s="432"/>
      <c r="O126" s="433"/>
      <c r="P126" s="432"/>
      <c r="R126" s="382"/>
      <c r="S126" s="382"/>
      <c r="T126" s="382"/>
      <c r="U126" s="382"/>
      <c r="V126" s="382"/>
    </row>
    <row r="127" spans="1:22" x14ac:dyDescent="0.25">
      <c r="E127" s="22"/>
    </row>
    <row r="128" spans="1:22" x14ac:dyDescent="0.25">
      <c r="E128" s="22"/>
    </row>
    <row r="129" spans="2:8" x14ac:dyDescent="0.25">
      <c r="B129" s="549"/>
      <c r="C129" s="550"/>
      <c r="E129" s="22"/>
    </row>
    <row r="130" spans="2:8" x14ac:dyDescent="0.25">
      <c r="B130" s="139"/>
      <c r="C130" s="6"/>
      <c r="E130" s="22"/>
      <c r="F130" s="59"/>
      <c r="G130" s="59"/>
      <c r="H130" s="59"/>
    </row>
    <row r="131" spans="2:8" x14ac:dyDescent="0.25">
      <c r="B131" s="139"/>
      <c r="C131" s="6"/>
      <c r="E131" s="22"/>
    </row>
    <row r="132" spans="2:8" x14ac:dyDescent="0.25">
      <c r="B132" s="139"/>
      <c r="C132" s="6"/>
      <c r="E132" s="22"/>
    </row>
    <row r="133" spans="2:8" x14ac:dyDescent="0.25">
      <c r="B133" s="139"/>
      <c r="C133" s="6"/>
      <c r="E133" s="22"/>
    </row>
  </sheetData>
  <mergeCells count="7">
    <mergeCell ref="O20:P20"/>
    <mergeCell ref="B9:C9"/>
    <mergeCell ref="B11:C11"/>
    <mergeCell ref="B129:C129"/>
    <mergeCell ref="G19:H19"/>
    <mergeCell ref="I19:J19"/>
    <mergeCell ref="K19:L19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V123"/>
  <sheetViews>
    <sheetView topLeftCell="B1" zoomScaleNormal="100" zoomScalePageLayoutView="150" workbookViewId="0">
      <selection activeCell="M17" sqref="M17"/>
    </sheetView>
  </sheetViews>
  <sheetFormatPr defaultRowHeight="15" x14ac:dyDescent="0.25"/>
  <cols>
    <col min="1" max="1" width="2.42578125" style="13" customWidth="1"/>
    <col min="2" max="2" width="12.85546875" style="99" customWidth="1"/>
    <col min="3" max="3" width="14.140625" style="21" customWidth="1"/>
    <col min="4" max="4" width="10.85546875" style="2" customWidth="1"/>
    <col min="5" max="5" width="3.85546875" customWidth="1"/>
    <col min="6" max="6" width="4.85546875" style="16" customWidth="1"/>
    <col min="7" max="7" width="17.5703125" style="2" customWidth="1"/>
    <col min="8" max="9" width="15.28515625" style="2" customWidth="1"/>
    <col min="10" max="13" width="7.5703125" style="20" customWidth="1"/>
    <col min="16" max="16" width="8.140625" style="20" hidden="1" customWidth="1"/>
    <col min="18" max="22" width="9.140625" style="352"/>
  </cols>
  <sheetData>
    <row r="1" spans="1:22" x14ac:dyDescent="0.25">
      <c r="A1" s="7"/>
      <c r="B1" s="97"/>
      <c r="D1" s="9"/>
    </row>
    <row r="2" spans="1:22" x14ac:dyDescent="0.25">
      <c r="A2" s="11"/>
      <c r="B2" s="98"/>
      <c r="D2" s="5"/>
    </row>
    <row r="3" spans="1:22" x14ac:dyDescent="0.25">
      <c r="A3" s="11"/>
      <c r="B3" s="98"/>
      <c r="D3" s="3"/>
    </row>
    <row r="4" spans="1:22" ht="14.25" customHeight="1" x14ac:dyDescent="0.25">
      <c r="A4" s="12" t="s">
        <v>8</v>
      </c>
      <c r="B4" s="84" t="s">
        <v>224</v>
      </c>
      <c r="E4" s="4"/>
      <c r="F4" s="17"/>
      <c r="G4" s="15"/>
      <c r="H4" s="15"/>
      <c r="I4" s="15"/>
    </row>
    <row r="5" spans="1:22" ht="17.25" customHeight="1" x14ac:dyDescent="0.25">
      <c r="A5" s="12"/>
      <c r="B5" s="86"/>
      <c r="E5" s="4"/>
      <c r="F5" s="17"/>
      <c r="G5" s="15"/>
      <c r="H5" s="15"/>
      <c r="I5" s="15"/>
    </row>
    <row r="6" spans="1:22" ht="15.75" customHeight="1" x14ac:dyDescent="0.25">
      <c r="A6" s="12"/>
      <c r="B6" s="100" t="s">
        <v>227</v>
      </c>
      <c r="E6" s="4"/>
      <c r="F6" s="17"/>
    </row>
    <row r="7" spans="1:22" x14ac:dyDescent="0.25">
      <c r="B7" s="80" t="s">
        <v>7</v>
      </c>
      <c r="C7" s="182" t="s">
        <v>383</v>
      </c>
      <c r="D7" s="181"/>
      <c r="E7" s="172"/>
      <c r="F7" s="185"/>
    </row>
    <row r="8" spans="1:22" x14ac:dyDescent="0.25">
      <c r="B8" s="160" t="s">
        <v>5</v>
      </c>
      <c r="C8" s="166"/>
    </row>
    <row r="9" spans="1:22" x14ac:dyDescent="0.25">
      <c r="B9" s="156" t="s">
        <v>103</v>
      </c>
      <c r="C9" s="165" t="s">
        <v>76</v>
      </c>
    </row>
    <row r="10" spans="1:22" x14ac:dyDescent="0.25">
      <c r="B10" s="156"/>
      <c r="C10" s="165" t="s">
        <v>172</v>
      </c>
    </row>
    <row r="11" spans="1:22" x14ac:dyDescent="0.25">
      <c r="B11" s="156" t="s">
        <v>4</v>
      </c>
      <c r="C11" s="165" t="s">
        <v>156</v>
      </c>
    </row>
    <row r="12" spans="1:22" x14ac:dyDescent="0.25">
      <c r="B12" s="156"/>
      <c r="C12" s="165" t="s">
        <v>157</v>
      </c>
    </row>
    <row r="13" spans="1:22" s="266" customFormat="1" x14ac:dyDescent="0.25">
      <c r="A13" s="13"/>
      <c r="B13" s="162" t="s">
        <v>316</v>
      </c>
      <c r="C13" s="265" t="s">
        <v>362</v>
      </c>
      <c r="E13" s="265"/>
      <c r="F13" s="265"/>
      <c r="G13" s="93"/>
      <c r="H13" s="93"/>
      <c r="I13" s="93"/>
      <c r="K13" s="26"/>
      <c r="L13" s="26"/>
      <c r="M13" s="26"/>
      <c r="N13" s="93"/>
      <c r="R13" s="352"/>
      <c r="S13" s="352"/>
      <c r="T13" s="352"/>
      <c r="U13" s="352"/>
      <c r="V13" s="352"/>
    </row>
    <row r="14" spans="1:22" s="266" customFormat="1" ht="15.75" thickBot="1" x14ac:dyDescent="0.3">
      <c r="A14" s="13"/>
      <c r="B14" s="162"/>
      <c r="C14" s="189" t="s">
        <v>385</v>
      </c>
      <c r="E14" s="265"/>
      <c r="F14" s="265"/>
      <c r="G14" s="93"/>
      <c r="H14" s="93"/>
      <c r="I14" s="93"/>
      <c r="K14" s="26"/>
      <c r="L14" s="26"/>
      <c r="M14" s="26"/>
      <c r="N14" s="93"/>
      <c r="R14" s="352"/>
      <c r="S14" s="352"/>
      <c r="T14" s="352"/>
      <c r="U14" s="352"/>
      <c r="V14" s="352"/>
    </row>
    <row r="15" spans="1:22" s="266" customFormat="1" ht="15.75" x14ac:dyDescent="0.25">
      <c r="A15" s="13"/>
      <c r="B15" s="164" t="s">
        <v>317</v>
      </c>
      <c r="C15" s="166"/>
      <c r="D15" s="165"/>
      <c r="E15" s="265"/>
      <c r="F15" s="21"/>
      <c r="G15" s="26"/>
      <c r="H15" s="543" t="s">
        <v>366</v>
      </c>
      <c r="I15" s="544"/>
      <c r="J15" s="541" t="s">
        <v>12</v>
      </c>
      <c r="K15" s="542"/>
      <c r="L15" s="543" t="s">
        <v>367</v>
      </c>
      <c r="M15" s="544"/>
      <c r="R15" s="352"/>
      <c r="S15" s="352"/>
      <c r="T15" s="352"/>
      <c r="U15" s="352"/>
      <c r="V15" s="352"/>
    </row>
    <row r="16" spans="1:22" ht="33.6" customHeight="1" x14ac:dyDescent="0.25">
      <c r="A16" s="228" t="s">
        <v>0</v>
      </c>
      <c r="B16" s="231" t="s">
        <v>3</v>
      </c>
      <c r="C16" s="231" t="s">
        <v>2</v>
      </c>
      <c r="D16" s="228" t="s">
        <v>9</v>
      </c>
      <c r="E16" s="232" t="s">
        <v>1</v>
      </c>
      <c r="F16" s="229" t="s">
        <v>102</v>
      </c>
      <c r="G16" s="337"/>
      <c r="H16" s="317" t="s">
        <v>348</v>
      </c>
      <c r="I16" s="319" t="s">
        <v>382</v>
      </c>
      <c r="J16" s="317" t="s">
        <v>348</v>
      </c>
      <c r="K16" s="319" t="s">
        <v>382</v>
      </c>
      <c r="L16" s="317" t="s">
        <v>348</v>
      </c>
      <c r="M16" s="319" t="s">
        <v>382</v>
      </c>
      <c r="P16" s="230" t="s">
        <v>346</v>
      </c>
    </row>
    <row r="17" spans="1:22" x14ac:dyDescent="0.25">
      <c r="A17" s="221">
        <v>1</v>
      </c>
      <c r="B17" s="201" t="s">
        <v>178</v>
      </c>
      <c r="C17" s="95" t="s">
        <v>184</v>
      </c>
      <c r="D17" s="28" t="s">
        <v>185</v>
      </c>
      <c r="E17" s="92"/>
      <c r="F17" s="18"/>
      <c r="G17" s="338" t="s">
        <v>228</v>
      </c>
      <c r="H17" s="341">
        <f>J17+L17</f>
        <v>1650</v>
      </c>
      <c r="I17" s="342">
        <f>K17+M17</f>
        <v>1730</v>
      </c>
      <c r="J17" s="329">
        <f t="shared" ref="J17:J30" si="0">ROUND(P17*(1+ОбщаяНаценка/100),-1)</f>
        <v>280</v>
      </c>
      <c r="K17" s="330">
        <f>ROUND(J17*1.05,-1)</f>
        <v>290</v>
      </c>
      <c r="L17" s="329">
        <f>'Чарли  в пленке Квадро'!K22</f>
        <v>1370</v>
      </c>
      <c r="M17" s="326">
        <f>ROUND(L17*1.05,-1)</f>
        <v>1440</v>
      </c>
      <c r="N17" s="172" t="s">
        <v>321</v>
      </c>
      <c r="O17" s="172"/>
      <c r="P17" s="118">
        <v>280</v>
      </c>
      <c r="R17" s="258"/>
      <c r="T17" s="258"/>
      <c r="V17" s="258"/>
    </row>
    <row r="18" spans="1:22" x14ac:dyDescent="0.25">
      <c r="A18" s="221">
        <v>2</v>
      </c>
      <c r="B18" s="238" t="s">
        <v>328</v>
      </c>
      <c r="C18" s="188" t="s">
        <v>184</v>
      </c>
      <c r="D18" s="187" t="s">
        <v>340</v>
      </c>
      <c r="E18" s="250"/>
      <c r="F18" s="251"/>
      <c r="G18" s="245" t="s">
        <v>228</v>
      </c>
      <c r="H18" s="341">
        <f t="shared" ref="H18:H79" si="1">J18+L18</f>
        <v>1690</v>
      </c>
      <c r="I18" s="342">
        <f t="shared" ref="I18:I79" si="2">K18+M18</f>
        <v>1770</v>
      </c>
      <c r="J18" s="329">
        <f t="shared" si="0"/>
        <v>290</v>
      </c>
      <c r="K18" s="330">
        <f t="shared" ref="K18:K39" si="3">ROUND(J18*1.05,-1)</f>
        <v>300</v>
      </c>
      <c r="L18" s="329">
        <f>'Чарли  в пленке Квадро'!K23</f>
        <v>1400</v>
      </c>
      <c r="M18" s="326">
        <f t="shared" ref="M18:M81" si="4">ROUND(L18*1.05,-1)</f>
        <v>1470</v>
      </c>
      <c r="N18" s="172" t="s">
        <v>322</v>
      </c>
      <c r="O18" s="172"/>
      <c r="P18" s="118">
        <v>290</v>
      </c>
      <c r="R18" s="258"/>
      <c r="T18" s="258"/>
      <c r="V18" s="258"/>
    </row>
    <row r="19" spans="1:22" x14ac:dyDescent="0.25">
      <c r="A19" s="221">
        <v>3</v>
      </c>
      <c r="B19" s="238" t="s">
        <v>179</v>
      </c>
      <c r="C19" s="188" t="s">
        <v>184</v>
      </c>
      <c r="D19" s="187" t="s">
        <v>186</v>
      </c>
      <c r="E19" s="250"/>
      <c r="F19" s="251"/>
      <c r="G19" s="245" t="s">
        <v>228</v>
      </c>
      <c r="H19" s="341">
        <f t="shared" si="1"/>
        <v>1830</v>
      </c>
      <c r="I19" s="342">
        <f t="shared" si="2"/>
        <v>1920</v>
      </c>
      <c r="J19" s="329">
        <f t="shared" si="0"/>
        <v>360</v>
      </c>
      <c r="K19" s="330">
        <f t="shared" si="3"/>
        <v>380</v>
      </c>
      <c r="L19" s="329">
        <f>'Чарли  в пленке Квадро'!K24</f>
        <v>1470</v>
      </c>
      <c r="M19" s="326">
        <f t="shared" si="4"/>
        <v>1540</v>
      </c>
      <c r="N19" s="172" t="s">
        <v>323</v>
      </c>
      <c r="O19" s="172"/>
      <c r="P19" s="118">
        <v>360</v>
      </c>
      <c r="R19" s="258"/>
      <c r="T19" s="258"/>
      <c r="V19" s="258"/>
    </row>
    <row r="20" spans="1:22" x14ac:dyDescent="0.25">
      <c r="A20" s="221">
        <v>4</v>
      </c>
      <c r="B20" s="238" t="s">
        <v>180</v>
      </c>
      <c r="C20" s="188" t="s">
        <v>184</v>
      </c>
      <c r="D20" s="187" t="s">
        <v>187</v>
      </c>
      <c r="E20" s="250"/>
      <c r="F20" s="251"/>
      <c r="G20" s="245" t="s">
        <v>228</v>
      </c>
      <c r="H20" s="341">
        <f t="shared" si="1"/>
        <v>1930</v>
      </c>
      <c r="I20" s="342">
        <f t="shared" si="2"/>
        <v>2030</v>
      </c>
      <c r="J20" s="329">
        <f t="shared" si="0"/>
        <v>400</v>
      </c>
      <c r="K20" s="330">
        <f t="shared" si="3"/>
        <v>420</v>
      </c>
      <c r="L20" s="329">
        <f>'Чарли  в пленке Квадро'!K25</f>
        <v>1530</v>
      </c>
      <c r="M20" s="326">
        <f t="shared" si="4"/>
        <v>1610</v>
      </c>
      <c r="N20" s="172" t="s">
        <v>324</v>
      </c>
      <c r="O20" s="172"/>
      <c r="P20" s="118">
        <v>400</v>
      </c>
      <c r="R20" s="258"/>
      <c r="T20" s="258"/>
      <c r="V20" s="258"/>
    </row>
    <row r="21" spans="1:22" x14ac:dyDescent="0.25">
      <c r="A21" s="221">
        <v>5</v>
      </c>
      <c r="B21" s="238" t="s">
        <v>181</v>
      </c>
      <c r="C21" s="188" t="s">
        <v>184</v>
      </c>
      <c r="D21" s="187" t="s">
        <v>188</v>
      </c>
      <c r="E21" s="250"/>
      <c r="F21" s="251"/>
      <c r="G21" s="245" t="s">
        <v>228</v>
      </c>
      <c r="H21" s="341">
        <f t="shared" si="1"/>
        <v>2020</v>
      </c>
      <c r="I21" s="342">
        <f t="shared" si="2"/>
        <v>2120</v>
      </c>
      <c r="J21" s="329">
        <f t="shared" si="0"/>
        <v>440</v>
      </c>
      <c r="K21" s="330">
        <f t="shared" si="3"/>
        <v>460</v>
      </c>
      <c r="L21" s="329">
        <f>'Чарли  в пленке Квадро'!K26</f>
        <v>1580</v>
      </c>
      <c r="M21" s="326">
        <f t="shared" si="4"/>
        <v>1660</v>
      </c>
      <c r="N21" s="172" t="s">
        <v>325</v>
      </c>
      <c r="O21" s="172"/>
      <c r="P21" s="118">
        <v>440</v>
      </c>
      <c r="R21" s="258"/>
      <c r="T21" s="258"/>
      <c r="V21" s="258"/>
    </row>
    <row r="22" spans="1:22" x14ac:dyDescent="0.25">
      <c r="A22" s="221">
        <v>6</v>
      </c>
      <c r="B22" s="238" t="s">
        <v>182</v>
      </c>
      <c r="C22" s="188" t="s">
        <v>184</v>
      </c>
      <c r="D22" s="187" t="s">
        <v>189</v>
      </c>
      <c r="E22" s="250"/>
      <c r="F22" s="251"/>
      <c r="G22" s="245" t="s">
        <v>228</v>
      </c>
      <c r="H22" s="341">
        <f t="shared" si="1"/>
        <v>2120</v>
      </c>
      <c r="I22" s="342">
        <f t="shared" si="2"/>
        <v>2230</v>
      </c>
      <c r="J22" s="329">
        <f t="shared" si="0"/>
        <v>510</v>
      </c>
      <c r="K22" s="330">
        <f t="shared" si="3"/>
        <v>540</v>
      </c>
      <c r="L22" s="329">
        <f>'Чарли  в пленке Квадро'!K27</f>
        <v>1610</v>
      </c>
      <c r="M22" s="326">
        <f t="shared" si="4"/>
        <v>1690</v>
      </c>
      <c r="N22" s="172" t="s">
        <v>325</v>
      </c>
      <c r="O22" s="172"/>
      <c r="P22" s="118">
        <v>510</v>
      </c>
      <c r="R22" s="258"/>
      <c r="T22" s="258"/>
      <c r="V22" s="258"/>
    </row>
    <row r="23" spans="1:22" x14ac:dyDescent="0.25">
      <c r="A23" s="221">
        <v>7</v>
      </c>
      <c r="B23" s="238" t="s">
        <v>183</v>
      </c>
      <c r="C23" s="188" t="s">
        <v>184</v>
      </c>
      <c r="D23" s="187" t="s">
        <v>190</v>
      </c>
      <c r="E23" s="250"/>
      <c r="F23" s="251"/>
      <c r="G23" s="245" t="s">
        <v>228</v>
      </c>
      <c r="H23" s="341">
        <f t="shared" si="1"/>
        <v>700</v>
      </c>
      <c r="I23" s="342">
        <f t="shared" si="2"/>
        <v>730</v>
      </c>
      <c r="J23" s="329">
        <f t="shared" si="0"/>
        <v>40</v>
      </c>
      <c r="K23" s="330">
        <f t="shared" si="3"/>
        <v>40</v>
      </c>
      <c r="L23" s="329">
        <f>'Чарли  в пленке Квадро'!K28</f>
        <v>660</v>
      </c>
      <c r="M23" s="326">
        <f t="shared" si="4"/>
        <v>690</v>
      </c>
      <c r="N23" s="172"/>
      <c r="O23" s="172"/>
      <c r="P23" s="118">
        <v>40</v>
      </c>
      <c r="R23" s="258"/>
      <c r="T23" s="258"/>
      <c r="V23" s="258"/>
    </row>
    <row r="24" spans="1:22" x14ac:dyDescent="0.25">
      <c r="A24" s="221">
        <v>8</v>
      </c>
      <c r="B24" s="238" t="s">
        <v>330</v>
      </c>
      <c r="C24" s="188" t="s">
        <v>184</v>
      </c>
      <c r="D24" s="187" t="s">
        <v>331</v>
      </c>
      <c r="E24" s="250"/>
      <c r="F24" s="251"/>
      <c r="G24" s="245" t="s">
        <v>228</v>
      </c>
      <c r="H24" s="341">
        <f t="shared" si="1"/>
        <v>2580</v>
      </c>
      <c r="I24" s="342">
        <f t="shared" si="2"/>
        <v>2710</v>
      </c>
      <c r="J24" s="329">
        <f t="shared" si="0"/>
        <v>340</v>
      </c>
      <c r="K24" s="330">
        <f t="shared" si="3"/>
        <v>360</v>
      </c>
      <c r="L24" s="329">
        <f>'Чарли  в пленке Квадро'!K29</f>
        <v>2240</v>
      </c>
      <c r="M24" s="326">
        <f t="shared" si="4"/>
        <v>2350</v>
      </c>
      <c r="N24" s="172"/>
      <c r="O24" s="172"/>
      <c r="P24" s="118">
        <v>340</v>
      </c>
      <c r="R24" s="258"/>
      <c r="T24" s="258"/>
      <c r="V24" s="258"/>
    </row>
    <row r="25" spans="1:22" x14ac:dyDescent="0.25">
      <c r="A25" s="273">
        <v>9</v>
      </c>
      <c r="B25" s="275" t="s">
        <v>192</v>
      </c>
      <c r="C25" s="276" t="s">
        <v>10</v>
      </c>
      <c r="D25" s="186" t="s">
        <v>11</v>
      </c>
      <c r="E25" s="171">
        <v>2</v>
      </c>
      <c r="F25" s="171">
        <v>0.01</v>
      </c>
      <c r="G25" s="339" t="s">
        <v>155</v>
      </c>
      <c r="H25" s="341">
        <f t="shared" si="1"/>
        <v>1410</v>
      </c>
      <c r="I25" s="342">
        <f t="shared" si="2"/>
        <v>1480</v>
      </c>
      <c r="J25" s="329">
        <f t="shared" si="0"/>
        <v>470</v>
      </c>
      <c r="K25" s="330">
        <f t="shared" si="3"/>
        <v>490</v>
      </c>
      <c r="L25" s="329">
        <f>'Чарли  в пленке Квадро'!K30</f>
        <v>940</v>
      </c>
      <c r="M25" s="326">
        <f t="shared" si="4"/>
        <v>990</v>
      </c>
      <c r="P25" s="118">
        <v>470</v>
      </c>
      <c r="R25" s="258"/>
      <c r="T25" s="258"/>
      <c r="V25" s="258"/>
    </row>
    <row r="26" spans="1:22" ht="15" customHeight="1" x14ac:dyDescent="0.25">
      <c r="A26" s="277">
        <v>10</v>
      </c>
      <c r="B26" s="278" t="s">
        <v>225</v>
      </c>
      <c r="C26" s="270" t="s">
        <v>217</v>
      </c>
      <c r="D26" s="45" t="s">
        <v>173</v>
      </c>
      <c r="E26" s="74"/>
      <c r="F26" s="74"/>
      <c r="G26" s="339" t="s">
        <v>155</v>
      </c>
      <c r="H26" s="341">
        <f t="shared" si="1"/>
        <v>1860</v>
      </c>
      <c r="I26" s="342">
        <f t="shared" si="2"/>
        <v>1960</v>
      </c>
      <c r="J26" s="329">
        <f t="shared" si="0"/>
        <v>720</v>
      </c>
      <c r="K26" s="330">
        <f t="shared" si="3"/>
        <v>760</v>
      </c>
      <c r="L26" s="329">
        <f>'Чарли  в пленке Квадро'!K31</f>
        <v>1140</v>
      </c>
      <c r="M26" s="326">
        <f t="shared" si="4"/>
        <v>1200</v>
      </c>
      <c r="P26" s="118">
        <v>720</v>
      </c>
      <c r="R26" s="258"/>
      <c r="T26" s="258"/>
      <c r="V26" s="258"/>
    </row>
    <row r="27" spans="1:22" x14ac:dyDescent="0.25">
      <c r="A27" s="273">
        <v>11</v>
      </c>
      <c r="B27" s="271" t="s">
        <v>274</v>
      </c>
      <c r="C27" s="270" t="s">
        <v>217</v>
      </c>
      <c r="D27" s="91" t="s">
        <v>13</v>
      </c>
      <c r="E27" s="74">
        <v>3</v>
      </c>
      <c r="F27" s="74">
        <v>0.01</v>
      </c>
      <c r="G27" s="340" t="s">
        <v>155</v>
      </c>
      <c r="H27" s="341">
        <f t="shared" si="1"/>
        <v>1780</v>
      </c>
      <c r="I27" s="342">
        <f t="shared" si="2"/>
        <v>1870</v>
      </c>
      <c r="J27" s="329">
        <f t="shared" si="0"/>
        <v>730</v>
      </c>
      <c r="K27" s="330">
        <f t="shared" si="3"/>
        <v>770</v>
      </c>
      <c r="L27" s="329">
        <f>'Чарли  в пленке Квадро'!K32</f>
        <v>1050</v>
      </c>
      <c r="M27" s="326">
        <f t="shared" si="4"/>
        <v>1100</v>
      </c>
      <c r="P27" s="118">
        <v>730</v>
      </c>
      <c r="R27" s="258"/>
      <c r="T27" s="258"/>
      <c r="V27" s="258"/>
    </row>
    <row r="28" spans="1:22" x14ac:dyDescent="0.25">
      <c r="A28" s="277">
        <v>12</v>
      </c>
      <c r="B28" s="272" t="s">
        <v>115</v>
      </c>
      <c r="C28" s="270" t="s">
        <v>217</v>
      </c>
      <c r="D28" s="45" t="s">
        <v>127</v>
      </c>
      <c r="E28" s="74"/>
      <c r="F28" s="74"/>
      <c r="G28" s="339" t="s">
        <v>155</v>
      </c>
      <c r="H28" s="341">
        <f t="shared" si="1"/>
        <v>2310</v>
      </c>
      <c r="I28" s="342">
        <f t="shared" si="2"/>
        <v>2420</v>
      </c>
      <c r="J28" s="329">
        <f t="shared" si="0"/>
        <v>1030</v>
      </c>
      <c r="K28" s="330">
        <f t="shared" si="3"/>
        <v>1080</v>
      </c>
      <c r="L28" s="329">
        <f>'Чарли  в пленке Квадро'!K33</f>
        <v>1280</v>
      </c>
      <c r="M28" s="326">
        <f t="shared" si="4"/>
        <v>1340</v>
      </c>
      <c r="P28" s="118">
        <v>1030</v>
      </c>
      <c r="R28" s="258"/>
      <c r="T28" s="258"/>
      <c r="V28" s="258"/>
    </row>
    <row r="29" spans="1:22" x14ac:dyDescent="0.25">
      <c r="A29" s="273">
        <v>13</v>
      </c>
      <c r="B29" s="269" t="s">
        <v>262</v>
      </c>
      <c r="C29" s="270" t="s">
        <v>217</v>
      </c>
      <c r="D29" s="144" t="s">
        <v>264</v>
      </c>
      <c r="E29" s="74"/>
      <c r="F29" s="74"/>
      <c r="G29" s="340" t="s">
        <v>155</v>
      </c>
      <c r="H29" s="341">
        <f t="shared" si="1"/>
        <v>2010</v>
      </c>
      <c r="I29" s="342">
        <f t="shared" si="2"/>
        <v>2110</v>
      </c>
      <c r="J29" s="329">
        <f t="shared" si="0"/>
        <v>890</v>
      </c>
      <c r="K29" s="330">
        <f t="shared" si="3"/>
        <v>930</v>
      </c>
      <c r="L29" s="329">
        <f>'Чарли  в пленке Квадро'!K34</f>
        <v>1120</v>
      </c>
      <c r="M29" s="326">
        <f t="shared" si="4"/>
        <v>1180</v>
      </c>
      <c r="P29" s="118">
        <v>890</v>
      </c>
      <c r="R29" s="258"/>
      <c r="T29" s="258"/>
      <c r="V29" s="258"/>
    </row>
    <row r="30" spans="1:22" x14ac:dyDescent="0.25">
      <c r="A30" s="273">
        <v>14</v>
      </c>
      <c r="B30" s="279" t="s">
        <v>265</v>
      </c>
      <c r="C30" s="270" t="s">
        <v>217</v>
      </c>
      <c r="D30" s="45" t="s">
        <v>266</v>
      </c>
      <c r="E30" s="74"/>
      <c r="F30" s="74"/>
      <c r="G30" s="340" t="s">
        <v>155</v>
      </c>
      <c r="H30" s="341">
        <f t="shared" si="1"/>
        <v>2430</v>
      </c>
      <c r="I30" s="342">
        <f t="shared" si="2"/>
        <v>2560</v>
      </c>
      <c r="J30" s="329">
        <f t="shared" si="0"/>
        <v>1110</v>
      </c>
      <c r="K30" s="330">
        <f t="shared" si="3"/>
        <v>1170</v>
      </c>
      <c r="L30" s="329">
        <f>'Чарли  в пленке Квадро'!K35</f>
        <v>1320</v>
      </c>
      <c r="M30" s="326">
        <f t="shared" si="4"/>
        <v>1390</v>
      </c>
      <c r="P30" s="118">
        <v>1110</v>
      </c>
      <c r="R30" s="258"/>
      <c r="T30" s="258"/>
      <c r="V30" s="258"/>
    </row>
    <row r="31" spans="1:22" x14ac:dyDescent="0.25">
      <c r="A31" s="277">
        <v>15</v>
      </c>
      <c r="B31" s="271" t="s">
        <v>275</v>
      </c>
      <c r="C31" s="270" t="s">
        <v>217</v>
      </c>
      <c r="D31" s="91" t="s">
        <v>14</v>
      </c>
      <c r="E31" s="74">
        <v>4</v>
      </c>
      <c r="F31" s="74">
        <v>0.01</v>
      </c>
      <c r="G31" s="340" t="s">
        <v>155</v>
      </c>
      <c r="H31" s="341">
        <f t="shared" si="1"/>
        <v>2090</v>
      </c>
      <c r="I31" s="342">
        <f t="shared" si="2"/>
        <v>2200</v>
      </c>
      <c r="J31" s="329">
        <f t="shared" ref="J31:J38" si="5">ROUND(P31*(1+ОбщаяНаценка/100),-1)</f>
        <v>930</v>
      </c>
      <c r="K31" s="330">
        <f t="shared" si="3"/>
        <v>980</v>
      </c>
      <c r="L31" s="329">
        <f>'Чарли  в пленке Квадро'!K36</f>
        <v>1160</v>
      </c>
      <c r="M31" s="326">
        <f t="shared" si="4"/>
        <v>1220</v>
      </c>
      <c r="P31" s="118">
        <v>930</v>
      </c>
      <c r="R31" s="258"/>
      <c r="T31" s="258"/>
      <c r="V31" s="258"/>
    </row>
    <row r="32" spans="1:22" x14ac:dyDescent="0.25">
      <c r="A32" s="273">
        <v>16</v>
      </c>
      <c r="B32" s="272" t="s">
        <v>116</v>
      </c>
      <c r="C32" s="270" t="s">
        <v>217</v>
      </c>
      <c r="D32" s="45" t="s">
        <v>128</v>
      </c>
      <c r="E32" s="74"/>
      <c r="F32" s="74"/>
      <c r="G32" s="340" t="s">
        <v>155</v>
      </c>
      <c r="H32" s="341">
        <f t="shared" si="1"/>
        <v>2570</v>
      </c>
      <c r="I32" s="342">
        <f t="shared" si="2"/>
        <v>2700</v>
      </c>
      <c r="J32" s="329">
        <f t="shared" si="5"/>
        <v>1140</v>
      </c>
      <c r="K32" s="330">
        <f t="shared" si="3"/>
        <v>1200</v>
      </c>
      <c r="L32" s="329">
        <f>'Чарли  в пленке Квадро'!K37</f>
        <v>1430</v>
      </c>
      <c r="M32" s="326">
        <f t="shared" si="4"/>
        <v>1500</v>
      </c>
      <c r="P32" s="118">
        <v>1140</v>
      </c>
      <c r="R32" s="258"/>
      <c r="T32" s="258"/>
      <c r="V32" s="258"/>
    </row>
    <row r="33" spans="1:22" x14ac:dyDescent="0.25">
      <c r="A33" s="273">
        <v>17</v>
      </c>
      <c r="B33" s="271" t="s">
        <v>285</v>
      </c>
      <c r="C33" s="268" t="s">
        <v>218</v>
      </c>
      <c r="D33" s="91" t="s">
        <v>15</v>
      </c>
      <c r="E33" s="74">
        <v>5</v>
      </c>
      <c r="F33" s="74">
        <v>0.01</v>
      </c>
      <c r="G33" s="340" t="s">
        <v>155</v>
      </c>
      <c r="H33" s="341">
        <f t="shared" si="1"/>
        <v>2260</v>
      </c>
      <c r="I33" s="342">
        <f t="shared" si="2"/>
        <v>2370</v>
      </c>
      <c r="J33" s="329">
        <f t="shared" si="5"/>
        <v>1040</v>
      </c>
      <c r="K33" s="330">
        <f t="shared" si="3"/>
        <v>1090</v>
      </c>
      <c r="L33" s="329">
        <f>'Чарли  в пленке Квадро'!K38</f>
        <v>1220</v>
      </c>
      <c r="M33" s="326">
        <f t="shared" si="4"/>
        <v>1280</v>
      </c>
      <c r="P33" s="118">
        <v>1040</v>
      </c>
      <c r="R33" s="258"/>
      <c r="T33" s="258"/>
      <c r="V33" s="258"/>
    </row>
    <row r="34" spans="1:22" ht="15" customHeight="1" x14ac:dyDescent="0.25">
      <c r="A34" s="277">
        <v>18</v>
      </c>
      <c r="B34" s="278" t="s">
        <v>226</v>
      </c>
      <c r="C34" s="270" t="s">
        <v>217</v>
      </c>
      <c r="D34" s="28" t="s">
        <v>174</v>
      </c>
      <c r="E34" s="74"/>
      <c r="F34" s="74"/>
      <c r="G34" s="339" t="s">
        <v>155</v>
      </c>
      <c r="H34" s="341">
        <f t="shared" si="1"/>
        <v>2990</v>
      </c>
      <c r="I34" s="342">
        <f t="shared" si="2"/>
        <v>3140</v>
      </c>
      <c r="J34" s="329">
        <f t="shared" si="5"/>
        <v>1500</v>
      </c>
      <c r="K34" s="330">
        <f t="shared" si="3"/>
        <v>1580</v>
      </c>
      <c r="L34" s="329">
        <f>'Чарли  в пленке Квадро'!K39</f>
        <v>1490</v>
      </c>
      <c r="M34" s="326">
        <f t="shared" si="4"/>
        <v>1560</v>
      </c>
      <c r="P34" s="118">
        <v>1500</v>
      </c>
      <c r="R34" s="258"/>
      <c r="T34" s="258"/>
      <c r="V34" s="258"/>
    </row>
    <row r="35" spans="1:22" x14ac:dyDescent="0.25">
      <c r="A35" s="273">
        <v>19</v>
      </c>
      <c r="B35" s="269" t="s">
        <v>286</v>
      </c>
      <c r="C35" s="268" t="s">
        <v>218</v>
      </c>
      <c r="D35" s="262" t="s">
        <v>16</v>
      </c>
      <c r="E35" s="74">
        <v>5</v>
      </c>
      <c r="F35" s="74">
        <v>0.01</v>
      </c>
      <c r="G35" s="340" t="s">
        <v>155</v>
      </c>
      <c r="H35" s="341">
        <f t="shared" si="1"/>
        <v>2420</v>
      </c>
      <c r="I35" s="342">
        <f t="shared" si="2"/>
        <v>2540</v>
      </c>
      <c r="J35" s="329">
        <f t="shared" si="5"/>
        <v>1140</v>
      </c>
      <c r="K35" s="330">
        <f t="shared" si="3"/>
        <v>1200</v>
      </c>
      <c r="L35" s="329">
        <f>'Чарли  в пленке Квадро'!K40</f>
        <v>1280</v>
      </c>
      <c r="M35" s="326">
        <f t="shared" si="4"/>
        <v>1340</v>
      </c>
      <c r="P35" s="118">
        <v>1140</v>
      </c>
      <c r="R35" s="258"/>
      <c r="T35" s="258"/>
      <c r="V35" s="258"/>
    </row>
    <row r="36" spans="1:22" x14ac:dyDescent="0.25">
      <c r="A36" s="273">
        <v>20</v>
      </c>
      <c r="B36" s="272" t="s">
        <v>117</v>
      </c>
      <c r="C36" s="270" t="s">
        <v>217</v>
      </c>
      <c r="D36" s="267" t="s">
        <v>129</v>
      </c>
      <c r="E36" s="74"/>
      <c r="F36" s="74"/>
      <c r="G36" s="340" t="s">
        <v>155</v>
      </c>
      <c r="H36" s="341">
        <f t="shared" si="1"/>
        <v>2970</v>
      </c>
      <c r="I36" s="342">
        <f t="shared" si="2"/>
        <v>3120</v>
      </c>
      <c r="J36" s="329">
        <f t="shared" si="5"/>
        <v>1400</v>
      </c>
      <c r="K36" s="330">
        <f t="shared" si="3"/>
        <v>1470</v>
      </c>
      <c r="L36" s="329">
        <f>'Чарли  в пленке Квадро'!K41</f>
        <v>1570</v>
      </c>
      <c r="M36" s="326">
        <f t="shared" si="4"/>
        <v>1650</v>
      </c>
      <c r="P36" s="118">
        <v>1400</v>
      </c>
      <c r="R36" s="258"/>
      <c r="T36" s="258"/>
      <c r="V36" s="258"/>
    </row>
    <row r="37" spans="1:22" ht="22.5" customHeight="1" x14ac:dyDescent="0.25">
      <c r="A37" s="283">
        <v>21</v>
      </c>
      <c r="B37" s="271" t="s">
        <v>284</v>
      </c>
      <c r="C37" s="280" t="s">
        <v>222</v>
      </c>
      <c r="D37" s="262" t="s">
        <v>21</v>
      </c>
      <c r="E37" s="74">
        <v>3</v>
      </c>
      <c r="F37" s="74">
        <v>0.01</v>
      </c>
      <c r="G37" s="340" t="s">
        <v>155</v>
      </c>
      <c r="H37" s="341">
        <f t="shared" si="1"/>
        <v>1840</v>
      </c>
      <c r="I37" s="342">
        <f t="shared" si="2"/>
        <v>1930</v>
      </c>
      <c r="J37" s="329">
        <f t="shared" si="5"/>
        <v>620</v>
      </c>
      <c r="K37" s="330">
        <f t="shared" si="3"/>
        <v>650</v>
      </c>
      <c r="L37" s="329">
        <f>'Чарли  в пленке Квадро'!K42</f>
        <v>1220</v>
      </c>
      <c r="M37" s="326">
        <f t="shared" si="4"/>
        <v>1280</v>
      </c>
      <c r="P37" s="118">
        <v>620</v>
      </c>
      <c r="R37" s="258"/>
      <c r="T37" s="258"/>
      <c r="V37" s="258"/>
    </row>
    <row r="38" spans="1:22" ht="21" customHeight="1" x14ac:dyDescent="0.25">
      <c r="A38" s="273">
        <v>23</v>
      </c>
      <c r="B38" s="271" t="s">
        <v>283</v>
      </c>
      <c r="C38" s="280" t="s">
        <v>219</v>
      </c>
      <c r="D38" s="262" t="s">
        <v>17</v>
      </c>
      <c r="E38" s="74">
        <v>6</v>
      </c>
      <c r="F38" s="74">
        <v>0.01</v>
      </c>
      <c r="G38" s="340" t="s">
        <v>155</v>
      </c>
      <c r="H38" s="341">
        <f t="shared" si="1"/>
        <v>2800</v>
      </c>
      <c r="I38" s="342">
        <f t="shared" si="2"/>
        <v>2940</v>
      </c>
      <c r="J38" s="329">
        <f t="shared" si="5"/>
        <v>1350</v>
      </c>
      <c r="K38" s="330">
        <f t="shared" si="3"/>
        <v>1420</v>
      </c>
      <c r="L38" s="329">
        <f>'Чарли  в пленке Квадро'!K44</f>
        <v>1450</v>
      </c>
      <c r="M38" s="326">
        <f t="shared" si="4"/>
        <v>1520</v>
      </c>
      <c r="P38" s="118">
        <v>1350</v>
      </c>
      <c r="R38" s="258"/>
      <c r="T38" s="258"/>
      <c r="V38" s="258"/>
    </row>
    <row r="39" spans="1:22" ht="21" customHeight="1" x14ac:dyDescent="0.25">
      <c r="A39" s="277">
        <v>24</v>
      </c>
      <c r="B39" s="285" t="s">
        <v>282</v>
      </c>
      <c r="C39" s="280" t="s">
        <v>220</v>
      </c>
      <c r="D39" s="262" t="s">
        <v>17</v>
      </c>
      <c r="E39" s="74">
        <v>6</v>
      </c>
      <c r="F39" s="74">
        <v>0.01</v>
      </c>
      <c r="G39" s="340" t="s">
        <v>155</v>
      </c>
      <c r="H39" s="341">
        <f t="shared" si="1"/>
        <v>2800</v>
      </c>
      <c r="I39" s="342">
        <f t="shared" si="2"/>
        <v>2940</v>
      </c>
      <c r="J39" s="329">
        <f t="shared" ref="J39:J46" si="6">ROUND(P39*(1+ОбщаяНаценка/100),-1)</f>
        <v>1350</v>
      </c>
      <c r="K39" s="330">
        <f t="shared" si="3"/>
        <v>1420</v>
      </c>
      <c r="L39" s="329">
        <f>'Чарли  в пленке Квадро'!K45</f>
        <v>1450</v>
      </c>
      <c r="M39" s="326">
        <f t="shared" si="4"/>
        <v>1520</v>
      </c>
      <c r="P39" s="118">
        <v>1350</v>
      </c>
      <c r="R39" s="258"/>
      <c r="T39" s="258"/>
      <c r="V39" s="258"/>
    </row>
    <row r="40" spans="1:22" ht="26.25" customHeight="1" x14ac:dyDescent="0.25">
      <c r="A40" s="277">
        <v>26</v>
      </c>
      <c r="B40" s="278" t="s">
        <v>119</v>
      </c>
      <c r="C40" s="270" t="s">
        <v>217</v>
      </c>
      <c r="D40" s="31" t="s">
        <v>130</v>
      </c>
      <c r="E40" s="74"/>
      <c r="F40" s="74"/>
      <c r="G40" s="340" t="s">
        <v>155</v>
      </c>
      <c r="H40" s="341">
        <f t="shared" si="1"/>
        <v>3450</v>
      </c>
      <c r="I40" s="342">
        <f t="shared" si="2"/>
        <v>3620</v>
      </c>
      <c r="J40" s="329">
        <f t="shared" si="6"/>
        <v>1660</v>
      </c>
      <c r="K40" s="330">
        <f t="shared" ref="K40:K70" si="7">ROUND(J40*1.05,-1)</f>
        <v>1740</v>
      </c>
      <c r="L40" s="329">
        <f>'Чарли  в пленке Квадро'!K47</f>
        <v>1790</v>
      </c>
      <c r="M40" s="326">
        <f t="shared" si="4"/>
        <v>1880</v>
      </c>
      <c r="P40" s="118">
        <v>1660</v>
      </c>
      <c r="R40" s="258"/>
      <c r="T40" s="258"/>
      <c r="V40" s="258"/>
    </row>
    <row r="41" spans="1:22" ht="19.5" x14ac:dyDescent="0.25">
      <c r="A41" s="273">
        <v>27</v>
      </c>
      <c r="B41" s="272" t="s">
        <v>153</v>
      </c>
      <c r="C41" s="280" t="s">
        <v>221</v>
      </c>
      <c r="D41" s="267" t="s">
        <v>169</v>
      </c>
      <c r="E41" s="74"/>
      <c r="F41" s="74"/>
      <c r="G41" s="340" t="s">
        <v>155</v>
      </c>
      <c r="H41" s="341">
        <f t="shared" si="1"/>
        <v>3990</v>
      </c>
      <c r="I41" s="342">
        <f t="shared" si="2"/>
        <v>4190</v>
      </c>
      <c r="J41" s="329">
        <f t="shared" si="6"/>
        <v>1150</v>
      </c>
      <c r="K41" s="330">
        <f t="shared" si="7"/>
        <v>1210</v>
      </c>
      <c r="L41" s="329">
        <f>'Чарли  в пленке Квадро'!K48</f>
        <v>2840</v>
      </c>
      <c r="M41" s="326">
        <f t="shared" si="4"/>
        <v>2980</v>
      </c>
      <c r="P41" s="118">
        <v>1150</v>
      </c>
      <c r="R41" s="258"/>
      <c r="T41" s="258"/>
      <c r="V41" s="258"/>
    </row>
    <row r="42" spans="1:22" ht="19.5" x14ac:dyDescent="0.25">
      <c r="A42" s="273">
        <v>28</v>
      </c>
      <c r="B42" s="271" t="s">
        <v>281</v>
      </c>
      <c r="C42" s="280" t="s">
        <v>222</v>
      </c>
      <c r="D42" s="262" t="s">
        <v>22</v>
      </c>
      <c r="E42" s="74">
        <v>3</v>
      </c>
      <c r="F42" s="74">
        <v>0.01</v>
      </c>
      <c r="G42" s="340" t="s">
        <v>155</v>
      </c>
      <c r="H42" s="341">
        <f t="shared" si="1"/>
        <v>1960</v>
      </c>
      <c r="I42" s="342">
        <f t="shared" si="2"/>
        <v>2060</v>
      </c>
      <c r="J42" s="329">
        <f t="shared" si="6"/>
        <v>730</v>
      </c>
      <c r="K42" s="330">
        <f t="shared" si="7"/>
        <v>770</v>
      </c>
      <c r="L42" s="329">
        <f>'Чарли  в пленке Квадро'!K49</f>
        <v>1230</v>
      </c>
      <c r="M42" s="326">
        <f t="shared" si="4"/>
        <v>1290</v>
      </c>
      <c r="P42" s="118">
        <v>730</v>
      </c>
      <c r="R42" s="258"/>
      <c r="T42" s="258"/>
      <c r="V42" s="258"/>
    </row>
    <row r="43" spans="1:22" ht="19.5" x14ac:dyDescent="0.25">
      <c r="A43" s="273">
        <v>29</v>
      </c>
      <c r="B43" s="206" t="s">
        <v>236</v>
      </c>
      <c r="C43" s="281" t="s">
        <v>238</v>
      </c>
      <c r="D43" s="24" t="s">
        <v>246</v>
      </c>
      <c r="E43" s="74"/>
      <c r="F43" s="74"/>
      <c r="G43" s="340" t="s">
        <v>155</v>
      </c>
      <c r="H43" s="341">
        <f t="shared" si="1"/>
        <v>2230</v>
      </c>
      <c r="I43" s="342">
        <f t="shared" si="2"/>
        <v>2350</v>
      </c>
      <c r="J43" s="329">
        <f t="shared" si="6"/>
        <v>930</v>
      </c>
      <c r="K43" s="330">
        <f t="shared" si="7"/>
        <v>980</v>
      </c>
      <c r="L43" s="329">
        <f>'Чарли  в пленке Квадро'!K50</f>
        <v>1300</v>
      </c>
      <c r="M43" s="326">
        <f t="shared" si="4"/>
        <v>1370</v>
      </c>
      <c r="P43" s="118">
        <v>930</v>
      </c>
      <c r="R43" s="258"/>
      <c r="T43" s="258"/>
      <c r="V43" s="258"/>
    </row>
    <row r="44" spans="1:22" ht="19.5" x14ac:dyDescent="0.25">
      <c r="A44" s="273">
        <v>30</v>
      </c>
      <c r="B44" s="271" t="s">
        <v>280</v>
      </c>
      <c r="C44" s="280" t="s">
        <v>221</v>
      </c>
      <c r="D44" s="262" t="s">
        <v>19</v>
      </c>
      <c r="E44" s="74">
        <v>4</v>
      </c>
      <c r="F44" s="74">
        <v>0.01</v>
      </c>
      <c r="G44" s="340" t="s">
        <v>155</v>
      </c>
      <c r="H44" s="341">
        <f t="shared" si="1"/>
        <v>3220</v>
      </c>
      <c r="I44" s="342">
        <f t="shared" si="2"/>
        <v>3380</v>
      </c>
      <c r="J44" s="329">
        <f t="shared" si="6"/>
        <v>940</v>
      </c>
      <c r="K44" s="330">
        <f t="shared" si="7"/>
        <v>990</v>
      </c>
      <c r="L44" s="329">
        <f>'Чарли  в пленке Квадро'!K51</f>
        <v>2280</v>
      </c>
      <c r="M44" s="326">
        <f t="shared" si="4"/>
        <v>2390</v>
      </c>
      <c r="P44" s="118">
        <v>940</v>
      </c>
      <c r="R44" s="258"/>
      <c r="T44" s="258"/>
      <c r="V44" s="258"/>
    </row>
    <row r="45" spans="1:22" x14ac:dyDescent="0.25">
      <c r="A45" s="274">
        <v>31</v>
      </c>
      <c r="B45" s="286" t="s">
        <v>193</v>
      </c>
      <c r="C45" s="287" t="s">
        <v>107</v>
      </c>
      <c r="D45" s="263" t="s">
        <v>108</v>
      </c>
      <c r="E45" s="171"/>
      <c r="F45" s="171"/>
      <c r="G45" s="339" t="s">
        <v>155</v>
      </c>
      <c r="H45" s="341">
        <f t="shared" si="1"/>
        <v>3040</v>
      </c>
      <c r="I45" s="342">
        <f t="shared" si="2"/>
        <v>3190</v>
      </c>
      <c r="J45" s="329">
        <f t="shared" si="6"/>
        <v>1480</v>
      </c>
      <c r="K45" s="330">
        <f t="shared" si="7"/>
        <v>1550</v>
      </c>
      <c r="L45" s="329">
        <f>'Чарли  в пленке Квадро'!K52</f>
        <v>1560</v>
      </c>
      <c r="M45" s="326">
        <f t="shared" si="4"/>
        <v>1640</v>
      </c>
      <c r="P45" s="118">
        <v>1480</v>
      </c>
      <c r="R45" s="258"/>
      <c r="T45" s="258"/>
      <c r="V45" s="258"/>
    </row>
    <row r="46" spans="1:22" x14ac:dyDescent="0.25">
      <c r="A46" s="284">
        <v>32</v>
      </c>
      <c r="B46" s="272" t="s">
        <v>336</v>
      </c>
      <c r="C46" s="287" t="s">
        <v>107</v>
      </c>
      <c r="D46" s="263" t="s">
        <v>337</v>
      </c>
      <c r="E46" s="171"/>
      <c r="F46" s="171"/>
      <c r="G46" s="339" t="s">
        <v>155</v>
      </c>
      <c r="H46" s="341">
        <f t="shared" si="1"/>
        <v>3530</v>
      </c>
      <c r="I46" s="342">
        <f t="shared" si="2"/>
        <v>3710</v>
      </c>
      <c r="J46" s="329">
        <f t="shared" si="6"/>
        <v>1740</v>
      </c>
      <c r="K46" s="330">
        <f t="shared" si="7"/>
        <v>1830</v>
      </c>
      <c r="L46" s="329">
        <f>'Чарли  в пленке Квадро'!K53</f>
        <v>1790</v>
      </c>
      <c r="M46" s="326">
        <f t="shared" si="4"/>
        <v>1880</v>
      </c>
      <c r="P46" s="118">
        <v>1740</v>
      </c>
      <c r="R46" s="258"/>
      <c r="T46" s="258"/>
      <c r="V46" s="258"/>
    </row>
    <row r="47" spans="1:22" ht="19.5" x14ac:dyDescent="0.25">
      <c r="A47" s="274">
        <v>33</v>
      </c>
      <c r="B47" s="289" t="s">
        <v>267</v>
      </c>
      <c r="C47" s="288" t="s">
        <v>221</v>
      </c>
      <c r="D47" s="263" t="s">
        <v>277</v>
      </c>
      <c r="E47" s="171"/>
      <c r="F47" s="171"/>
      <c r="G47" s="339" t="s">
        <v>155</v>
      </c>
      <c r="H47" s="341">
        <f t="shared" si="1"/>
        <v>2710</v>
      </c>
      <c r="I47" s="342">
        <f t="shared" si="2"/>
        <v>2840</v>
      </c>
      <c r="J47" s="329">
        <f t="shared" ref="J47:J69" si="8">ROUND(P47*(1+ОбщаяНаценка/100),-1)</f>
        <v>1030</v>
      </c>
      <c r="K47" s="330">
        <f t="shared" si="7"/>
        <v>1080</v>
      </c>
      <c r="L47" s="329">
        <f>'Чарли  в пленке Квадро'!K54</f>
        <v>1680</v>
      </c>
      <c r="M47" s="326">
        <f t="shared" si="4"/>
        <v>1760</v>
      </c>
      <c r="P47" s="118">
        <v>1030</v>
      </c>
      <c r="R47" s="258"/>
      <c r="T47" s="258"/>
      <c r="V47" s="258"/>
    </row>
    <row r="48" spans="1:22" ht="19.5" x14ac:dyDescent="0.25">
      <c r="A48" s="273">
        <v>34</v>
      </c>
      <c r="B48" s="290" t="s">
        <v>268</v>
      </c>
      <c r="C48" s="288" t="s">
        <v>221</v>
      </c>
      <c r="D48" s="177" t="s">
        <v>278</v>
      </c>
      <c r="E48" s="171"/>
      <c r="F48" s="171"/>
      <c r="G48" s="339" t="s">
        <v>155</v>
      </c>
      <c r="H48" s="341">
        <f t="shared" si="1"/>
        <v>3380</v>
      </c>
      <c r="I48" s="342">
        <f t="shared" si="2"/>
        <v>3550</v>
      </c>
      <c r="J48" s="329">
        <f t="shared" si="8"/>
        <v>1250</v>
      </c>
      <c r="K48" s="330">
        <f t="shared" si="7"/>
        <v>1310</v>
      </c>
      <c r="L48" s="329">
        <f>'Чарли  в пленке Квадро'!K55</f>
        <v>2130</v>
      </c>
      <c r="M48" s="326">
        <f t="shared" si="4"/>
        <v>2240</v>
      </c>
      <c r="P48" s="118">
        <v>1250</v>
      </c>
      <c r="R48" s="258"/>
      <c r="T48" s="258"/>
      <c r="V48" s="258"/>
    </row>
    <row r="49" spans="1:22" x14ac:dyDescent="0.25">
      <c r="A49" s="274">
        <v>35</v>
      </c>
      <c r="B49" s="271" t="s">
        <v>279</v>
      </c>
      <c r="C49" s="280" t="s">
        <v>219</v>
      </c>
      <c r="D49" s="262" t="s">
        <v>18</v>
      </c>
      <c r="E49" s="74">
        <v>8</v>
      </c>
      <c r="F49" s="74">
        <v>0.02</v>
      </c>
      <c r="G49" s="340" t="s">
        <v>155</v>
      </c>
      <c r="H49" s="341">
        <f t="shared" si="1"/>
        <v>3430</v>
      </c>
      <c r="I49" s="342">
        <f t="shared" si="2"/>
        <v>3600</v>
      </c>
      <c r="J49" s="329">
        <f t="shared" si="8"/>
        <v>1770</v>
      </c>
      <c r="K49" s="330">
        <f t="shared" si="7"/>
        <v>1860</v>
      </c>
      <c r="L49" s="329">
        <f>'Чарли  в пленке Квадро'!K56</f>
        <v>1660</v>
      </c>
      <c r="M49" s="326">
        <f t="shared" si="4"/>
        <v>1740</v>
      </c>
      <c r="P49" s="118">
        <v>1770</v>
      </c>
      <c r="R49" s="258"/>
      <c r="T49" s="258"/>
      <c r="V49" s="258"/>
    </row>
    <row r="50" spans="1:22" x14ac:dyDescent="0.25">
      <c r="A50" s="273">
        <v>36</v>
      </c>
      <c r="B50" s="272" t="s">
        <v>120</v>
      </c>
      <c r="C50" s="282" t="s">
        <v>217</v>
      </c>
      <c r="D50" s="187" t="s">
        <v>131</v>
      </c>
      <c r="E50" s="171"/>
      <c r="F50" s="171"/>
      <c r="G50" s="339" t="s">
        <v>155</v>
      </c>
      <c r="H50" s="341">
        <f t="shared" si="1"/>
        <v>4270</v>
      </c>
      <c r="I50" s="342">
        <f t="shared" si="2"/>
        <v>4480</v>
      </c>
      <c r="J50" s="329">
        <f t="shared" si="8"/>
        <v>2190</v>
      </c>
      <c r="K50" s="330">
        <f t="shared" si="7"/>
        <v>2300</v>
      </c>
      <c r="L50" s="329">
        <f>'Чарли  в пленке Квадро'!K57</f>
        <v>2080</v>
      </c>
      <c r="M50" s="326">
        <f t="shared" si="4"/>
        <v>2180</v>
      </c>
      <c r="N50" s="139"/>
      <c r="P50" s="118">
        <v>2190</v>
      </c>
      <c r="R50" s="258"/>
      <c r="T50" s="258"/>
      <c r="V50" s="258"/>
    </row>
    <row r="51" spans="1:22" ht="19.5" x14ac:dyDescent="0.25">
      <c r="A51" s="219">
        <v>37</v>
      </c>
      <c r="B51" s="205" t="s">
        <v>47</v>
      </c>
      <c r="C51" s="94" t="s">
        <v>48</v>
      </c>
      <c r="D51" s="91" t="s">
        <v>49</v>
      </c>
      <c r="E51" s="74">
        <v>5</v>
      </c>
      <c r="F51" s="74">
        <v>0.01</v>
      </c>
      <c r="G51" s="338" t="s">
        <v>12</v>
      </c>
      <c r="H51" s="341">
        <f t="shared" si="1"/>
        <v>2720</v>
      </c>
      <c r="I51" s="342">
        <f t="shared" si="2"/>
        <v>2850</v>
      </c>
      <c r="J51" s="329">
        <f t="shared" si="8"/>
        <v>1060</v>
      </c>
      <c r="K51" s="330">
        <f t="shared" si="7"/>
        <v>1110</v>
      </c>
      <c r="L51" s="329">
        <f>'Чарли  в пленке Квадро'!K58</f>
        <v>1660</v>
      </c>
      <c r="M51" s="326">
        <f t="shared" si="4"/>
        <v>1740</v>
      </c>
      <c r="P51" s="118">
        <v>1060</v>
      </c>
      <c r="R51" s="258"/>
      <c r="T51" s="258"/>
      <c r="V51" s="258"/>
    </row>
    <row r="52" spans="1:22" x14ac:dyDescent="0.25">
      <c r="A52" s="219">
        <v>38</v>
      </c>
      <c r="B52" s="205" t="s">
        <v>44</v>
      </c>
      <c r="C52" s="94" t="s">
        <v>45</v>
      </c>
      <c r="D52" s="91" t="s">
        <v>38</v>
      </c>
      <c r="E52" s="74">
        <v>6</v>
      </c>
      <c r="F52" s="74">
        <v>0.01</v>
      </c>
      <c r="G52" s="338" t="s">
        <v>12</v>
      </c>
      <c r="H52" s="341">
        <f t="shared" si="1"/>
        <v>2780</v>
      </c>
      <c r="I52" s="342">
        <f t="shared" si="2"/>
        <v>2920</v>
      </c>
      <c r="J52" s="329">
        <f t="shared" si="8"/>
        <v>1350</v>
      </c>
      <c r="K52" s="330">
        <f t="shared" si="7"/>
        <v>1420</v>
      </c>
      <c r="L52" s="329">
        <f>'Чарли  в пленке Квадро'!K59</f>
        <v>1430</v>
      </c>
      <c r="M52" s="326">
        <f t="shared" si="4"/>
        <v>1500</v>
      </c>
      <c r="P52" s="118">
        <v>1350</v>
      </c>
      <c r="R52" s="258"/>
      <c r="T52" s="258"/>
      <c r="V52" s="258"/>
    </row>
    <row r="53" spans="1:22" ht="22.5" x14ac:dyDescent="0.25">
      <c r="A53" s="219">
        <v>39</v>
      </c>
      <c r="B53" s="210" t="s">
        <v>96</v>
      </c>
      <c r="C53" s="94" t="s">
        <v>97</v>
      </c>
      <c r="D53" s="91" t="s">
        <v>38</v>
      </c>
      <c r="E53" s="74">
        <v>6</v>
      </c>
      <c r="F53" s="74">
        <v>0.01</v>
      </c>
      <c r="G53" s="338" t="s">
        <v>12</v>
      </c>
      <c r="H53" s="341">
        <f t="shared" si="1"/>
        <v>2770</v>
      </c>
      <c r="I53" s="342">
        <f t="shared" si="2"/>
        <v>2910</v>
      </c>
      <c r="J53" s="329">
        <f t="shared" si="8"/>
        <v>1340</v>
      </c>
      <c r="K53" s="330">
        <f t="shared" si="7"/>
        <v>1410</v>
      </c>
      <c r="L53" s="329">
        <f>'Чарли  в пленке Квадро'!K60</f>
        <v>1430</v>
      </c>
      <c r="M53" s="326">
        <f t="shared" si="4"/>
        <v>1500</v>
      </c>
      <c r="P53" s="118">
        <v>1340</v>
      </c>
      <c r="R53" s="258"/>
      <c r="T53" s="258"/>
      <c r="V53" s="258"/>
    </row>
    <row r="54" spans="1:22" x14ac:dyDescent="0.25">
      <c r="A54" s="219">
        <v>40</v>
      </c>
      <c r="B54" s="201" t="s">
        <v>269</v>
      </c>
      <c r="C54" s="145" t="s">
        <v>45</v>
      </c>
      <c r="D54" s="46" t="s">
        <v>270</v>
      </c>
      <c r="E54" s="74"/>
      <c r="F54" s="74"/>
      <c r="G54" s="338" t="s">
        <v>12</v>
      </c>
      <c r="H54" s="341">
        <f t="shared" si="1"/>
        <v>3090</v>
      </c>
      <c r="I54" s="342">
        <f t="shared" si="2"/>
        <v>3240</v>
      </c>
      <c r="J54" s="329">
        <f t="shared" si="8"/>
        <v>1480</v>
      </c>
      <c r="K54" s="330">
        <f t="shared" si="7"/>
        <v>1550</v>
      </c>
      <c r="L54" s="329">
        <f>'Чарли  в пленке Квадро'!K61</f>
        <v>1610</v>
      </c>
      <c r="M54" s="326">
        <f t="shared" si="4"/>
        <v>1690</v>
      </c>
      <c r="P54" s="118">
        <v>1480</v>
      </c>
      <c r="R54" s="258"/>
      <c r="T54" s="258"/>
      <c r="V54" s="258"/>
    </row>
    <row r="55" spans="1:22" x14ac:dyDescent="0.25">
      <c r="A55" s="219">
        <v>41</v>
      </c>
      <c r="B55" s="205" t="s">
        <v>46</v>
      </c>
      <c r="C55" s="94" t="s">
        <v>45</v>
      </c>
      <c r="D55" s="91" t="s">
        <v>42</v>
      </c>
      <c r="E55" s="74">
        <v>8</v>
      </c>
      <c r="F55" s="74">
        <v>0.02</v>
      </c>
      <c r="G55" s="338" t="s">
        <v>12</v>
      </c>
      <c r="H55" s="341">
        <f t="shared" si="1"/>
        <v>3360</v>
      </c>
      <c r="I55" s="342">
        <f t="shared" si="2"/>
        <v>3530</v>
      </c>
      <c r="J55" s="329">
        <f t="shared" si="8"/>
        <v>1770</v>
      </c>
      <c r="K55" s="330">
        <f t="shared" si="7"/>
        <v>1860</v>
      </c>
      <c r="L55" s="329">
        <f>'Чарли  в пленке Квадро'!K62</f>
        <v>1590</v>
      </c>
      <c r="M55" s="326">
        <f t="shared" si="4"/>
        <v>1670</v>
      </c>
      <c r="P55" s="118">
        <v>1770</v>
      </c>
      <c r="R55" s="258"/>
      <c r="T55" s="258"/>
      <c r="V55" s="258"/>
    </row>
    <row r="56" spans="1:22" x14ac:dyDescent="0.25">
      <c r="A56" s="219">
        <v>42</v>
      </c>
      <c r="B56" s="205" t="s">
        <v>23</v>
      </c>
      <c r="C56" s="94" t="s">
        <v>24</v>
      </c>
      <c r="D56" s="91" t="s">
        <v>25</v>
      </c>
      <c r="E56" s="74">
        <v>2</v>
      </c>
      <c r="F56" s="74">
        <v>0.01</v>
      </c>
      <c r="G56" s="338" t="s">
        <v>12</v>
      </c>
      <c r="H56" s="341">
        <f t="shared" si="1"/>
        <v>1590</v>
      </c>
      <c r="I56" s="342">
        <f t="shared" si="2"/>
        <v>1670</v>
      </c>
      <c r="J56" s="329">
        <f t="shared" si="8"/>
        <v>470</v>
      </c>
      <c r="K56" s="330">
        <f t="shared" si="7"/>
        <v>490</v>
      </c>
      <c r="L56" s="329">
        <f>'Чарли  в пленке Квадро'!K63</f>
        <v>1120</v>
      </c>
      <c r="M56" s="326">
        <f t="shared" si="4"/>
        <v>1180</v>
      </c>
      <c r="P56" s="118">
        <v>470</v>
      </c>
      <c r="R56" s="258"/>
      <c r="T56" s="258"/>
      <c r="V56" s="258"/>
    </row>
    <row r="57" spans="1:22" ht="19.5" x14ac:dyDescent="0.25">
      <c r="A57" s="219">
        <v>43</v>
      </c>
      <c r="B57" s="205" t="s">
        <v>259</v>
      </c>
      <c r="C57" s="94" t="s">
        <v>114</v>
      </c>
      <c r="D57" s="91" t="s">
        <v>100</v>
      </c>
      <c r="E57" s="74">
        <v>2</v>
      </c>
      <c r="F57" s="74">
        <v>0.01</v>
      </c>
      <c r="G57" s="338" t="s">
        <v>12</v>
      </c>
      <c r="H57" s="341">
        <f t="shared" si="1"/>
        <v>1550</v>
      </c>
      <c r="I57" s="342">
        <f t="shared" si="2"/>
        <v>1620</v>
      </c>
      <c r="J57" s="329">
        <f t="shared" si="8"/>
        <v>470</v>
      </c>
      <c r="K57" s="330">
        <f t="shared" si="7"/>
        <v>490</v>
      </c>
      <c r="L57" s="329">
        <f>'Чарли  в пленке Квадро'!K64</f>
        <v>1080</v>
      </c>
      <c r="M57" s="326">
        <f t="shared" si="4"/>
        <v>1130</v>
      </c>
      <c r="P57" s="118">
        <v>470</v>
      </c>
      <c r="R57" s="258"/>
      <c r="T57" s="258"/>
      <c r="V57" s="258"/>
    </row>
    <row r="58" spans="1:22" x14ac:dyDescent="0.25">
      <c r="A58" s="219">
        <v>44</v>
      </c>
      <c r="B58" s="205" t="s">
        <v>26</v>
      </c>
      <c r="C58" s="94" t="s">
        <v>24</v>
      </c>
      <c r="D58" s="91" t="s">
        <v>27</v>
      </c>
      <c r="E58" s="74">
        <v>3</v>
      </c>
      <c r="F58" s="74">
        <v>0.01</v>
      </c>
      <c r="G58" s="338" t="s">
        <v>12</v>
      </c>
      <c r="H58" s="341">
        <f t="shared" si="1"/>
        <v>2000</v>
      </c>
      <c r="I58" s="342">
        <f t="shared" si="2"/>
        <v>2100</v>
      </c>
      <c r="J58" s="329">
        <f t="shared" si="8"/>
        <v>720</v>
      </c>
      <c r="K58" s="330">
        <f t="shared" si="7"/>
        <v>760</v>
      </c>
      <c r="L58" s="329">
        <f>'Чарли  в пленке Квадро'!K65</f>
        <v>1280</v>
      </c>
      <c r="M58" s="326">
        <f t="shared" si="4"/>
        <v>1340</v>
      </c>
      <c r="P58" s="118">
        <v>720</v>
      </c>
      <c r="R58" s="258"/>
      <c r="T58" s="258"/>
      <c r="V58" s="258"/>
    </row>
    <row r="59" spans="1:22" ht="19.5" x14ac:dyDescent="0.25">
      <c r="A59" s="219">
        <v>45</v>
      </c>
      <c r="B59" s="205" t="s">
        <v>52</v>
      </c>
      <c r="C59" s="94" t="s">
        <v>53</v>
      </c>
      <c r="D59" s="91" t="s">
        <v>54</v>
      </c>
      <c r="E59" s="74">
        <v>4</v>
      </c>
      <c r="F59" s="74">
        <v>0.01</v>
      </c>
      <c r="G59" s="338" t="s">
        <v>12</v>
      </c>
      <c r="H59" s="341">
        <f t="shared" si="1"/>
        <v>2390</v>
      </c>
      <c r="I59" s="342">
        <f t="shared" si="2"/>
        <v>2510</v>
      </c>
      <c r="J59" s="329">
        <f t="shared" si="8"/>
        <v>930</v>
      </c>
      <c r="K59" s="330">
        <f t="shared" si="7"/>
        <v>980</v>
      </c>
      <c r="L59" s="329">
        <f>'Чарли  в пленке Квадро'!K66</f>
        <v>1460</v>
      </c>
      <c r="M59" s="326">
        <f t="shared" si="4"/>
        <v>1530</v>
      </c>
      <c r="P59" s="118">
        <v>930</v>
      </c>
      <c r="R59" s="258"/>
      <c r="T59" s="258"/>
      <c r="V59" s="258"/>
    </row>
    <row r="60" spans="1:22" x14ac:dyDescent="0.25">
      <c r="A60" s="219">
        <v>46</v>
      </c>
      <c r="B60" s="224" t="s">
        <v>271</v>
      </c>
      <c r="C60" s="94" t="s">
        <v>24</v>
      </c>
      <c r="D60" s="90" t="s">
        <v>272</v>
      </c>
      <c r="E60" s="74"/>
      <c r="F60" s="74"/>
      <c r="G60" s="338" t="s">
        <v>12</v>
      </c>
      <c r="H60" s="341">
        <f t="shared" si="1"/>
        <v>2260</v>
      </c>
      <c r="I60" s="342">
        <f t="shared" si="2"/>
        <v>2370</v>
      </c>
      <c r="J60" s="329">
        <f t="shared" si="8"/>
        <v>890</v>
      </c>
      <c r="K60" s="330">
        <f t="shared" si="7"/>
        <v>930</v>
      </c>
      <c r="L60" s="329">
        <f>'Чарли  в пленке Квадро'!K67</f>
        <v>1370</v>
      </c>
      <c r="M60" s="326">
        <f t="shared" si="4"/>
        <v>1440</v>
      </c>
      <c r="P60" s="118">
        <v>890</v>
      </c>
      <c r="R60" s="258"/>
      <c r="T60" s="258"/>
      <c r="V60" s="258"/>
    </row>
    <row r="61" spans="1:22" x14ac:dyDescent="0.25">
      <c r="A61" s="219">
        <v>47</v>
      </c>
      <c r="B61" s="205" t="s">
        <v>28</v>
      </c>
      <c r="C61" s="94" t="s">
        <v>24</v>
      </c>
      <c r="D61" s="91" t="s">
        <v>29</v>
      </c>
      <c r="E61" s="74">
        <v>4</v>
      </c>
      <c r="F61" s="74">
        <v>0.01</v>
      </c>
      <c r="G61" s="338" t="s">
        <v>12</v>
      </c>
      <c r="H61" s="341">
        <f t="shared" si="1"/>
        <v>2340</v>
      </c>
      <c r="I61" s="342">
        <f t="shared" si="2"/>
        <v>2460</v>
      </c>
      <c r="J61" s="329">
        <f t="shared" si="8"/>
        <v>930</v>
      </c>
      <c r="K61" s="330">
        <f t="shared" si="7"/>
        <v>980</v>
      </c>
      <c r="L61" s="329">
        <f>'Чарли  в пленке Квадро'!K68</f>
        <v>1410</v>
      </c>
      <c r="M61" s="326">
        <f t="shared" si="4"/>
        <v>1480</v>
      </c>
      <c r="P61" s="118">
        <v>930</v>
      </c>
      <c r="R61" s="258"/>
      <c r="T61" s="258"/>
      <c r="V61" s="258"/>
    </row>
    <row r="62" spans="1:22" ht="19.5" x14ac:dyDescent="0.25">
      <c r="A62" s="219">
        <v>48</v>
      </c>
      <c r="B62" s="205" t="s">
        <v>86</v>
      </c>
      <c r="C62" s="94" t="s">
        <v>87</v>
      </c>
      <c r="D62" s="91" t="s">
        <v>29</v>
      </c>
      <c r="E62" s="74">
        <v>4</v>
      </c>
      <c r="F62" s="74">
        <v>0.01</v>
      </c>
      <c r="G62" s="338" t="s">
        <v>12</v>
      </c>
      <c r="H62" s="341">
        <f t="shared" si="1"/>
        <v>3330</v>
      </c>
      <c r="I62" s="342">
        <f t="shared" si="2"/>
        <v>3500</v>
      </c>
      <c r="J62" s="329">
        <f t="shared" si="8"/>
        <v>960</v>
      </c>
      <c r="K62" s="330">
        <f t="shared" si="7"/>
        <v>1010</v>
      </c>
      <c r="L62" s="329">
        <f>'Чарли  в пленке Квадро'!K69</f>
        <v>2370</v>
      </c>
      <c r="M62" s="326">
        <f t="shared" si="4"/>
        <v>2490</v>
      </c>
      <c r="P62" s="118">
        <v>960</v>
      </c>
      <c r="R62" s="258"/>
      <c r="T62" s="258"/>
      <c r="V62" s="258"/>
    </row>
    <row r="63" spans="1:22" s="380" customFormat="1" ht="19.5" x14ac:dyDescent="0.25">
      <c r="A63" s="444">
        <v>49</v>
      </c>
      <c r="B63" s="373" t="s">
        <v>368</v>
      </c>
      <c r="C63" s="445" t="s">
        <v>87</v>
      </c>
      <c r="D63" s="375" t="s">
        <v>29</v>
      </c>
      <c r="E63" s="376">
        <v>4</v>
      </c>
      <c r="F63" s="376">
        <v>0.01</v>
      </c>
      <c r="G63" s="446" t="s">
        <v>12</v>
      </c>
      <c r="H63" s="341">
        <f t="shared" si="1"/>
        <v>8520</v>
      </c>
      <c r="I63" s="447">
        <f t="shared" si="2"/>
        <v>8950</v>
      </c>
      <c r="J63" s="436">
        <f t="shared" ref="J63" si="9">ROUND(P63*(1+ОбщаяНаценка/100),-1)</f>
        <v>960</v>
      </c>
      <c r="K63" s="437">
        <f t="shared" ref="K63" si="10">ROUND(J63*1.05,-1)</f>
        <v>1010</v>
      </c>
      <c r="L63" s="436">
        <f>'Чарли  в пленке Квадро'!K70</f>
        <v>7560</v>
      </c>
      <c r="M63" s="326">
        <f t="shared" si="4"/>
        <v>7940</v>
      </c>
      <c r="N63" s="379" t="s">
        <v>379</v>
      </c>
      <c r="P63" s="443">
        <v>960</v>
      </c>
      <c r="R63" s="381"/>
      <c r="S63" s="382"/>
      <c r="T63" s="381"/>
      <c r="U63" s="382"/>
      <c r="V63" s="381"/>
    </row>
    <row r="64" spans="1:22" s="380" customFormat="1" ht="19.5" x14ac:dyDescent="0.25">
      <c r="A64" s="444">
        <v>50</v>
      </c>
      <c r="B64" s="373" t="s">
        <v>30</v>
      </c>
      <c r="C64" s="445" t="s">
        <v>31</v>
      </c>
      <c r="D64" s="375" t="s">
        <v>29</v>
      </c>
      <c r="E64" s="376">
        <v>4</v>
      </c>
      <c r="F64" s="376">
        <v>0.01</v>
      </c>
      <c r="G64" s="446" t="s">
        <v>12</v>
      </c>
      <c r="H64" s="341">
        <f t="shared" si="1"/>
        <v>3700</v>
      </c>
      <c r="I64" s="447">
        <f t="shared" si="2"/>
        <v>3880</v>
      </c>
      <c r="J64" s="436">
        <f t="shared" si="8"/>
        <v>1090</v>
      </c>
      <c r="K64" s="437">
        <f t="shared" si="7"/>
        <v>1140</v>
      </c>
      <c r="L64" s="436">
        <f>'Чарли  в пленке Квадро'!K71</f>
        <v>2610</v>
      </c>
      <c r="M64" s="326">
        <f t="shared" si="4"/>
        <v>2740</v>
      </c>
      <c r="P64" s="443">
        <v>1090</v>
      </c>
      <c r="R64" s="381"/>
      <c r="S64" s="382"/>
      <c r="T64" s="381"/>
      <c r="U64" s="382"/>
      <c r="V64" s="381"/>
    </row>
    <row r="65" spans="1:22" s="380" customFormat="1" ht="19.5" x14ac:dyDescent="0.25">
      <c r="A65" s="444">
        <v>51</v>
      </c>
      <c r="B65" s="373" t="s">
        <v>369</v>
      </c>
      <c r="C65" s="445" t="s">
        <v>31</v>
      </c>
      <c r="D65" s="375" t="s">
        <v>29</v>
      </c>
      <c r="E65" s="376">
        <v>4</v>
      </c>
      <c r="F65" s="376">
        <v>0.01</v>
      </c>
      <c r="G65" s="446" t="s">
        <v>12</v>
      </c>
      <c r="H65" s="341">
        <f t="shared" si="1"/>
        <v>10380</v>
      </c>
      <c r="I65" s="447">
        <f t="shared" si="2"/>
        <v>10890</v>
      </c>
      <c r="J65" s="436">
        <f t="shared" ref="J65" si="11">ROUND(P65*(1+ОбщаяНаценка/100),-1)</f>
        <v>1090</v>
      </c>
      <c r="K65" s="437">
        <f t="shared" ref="K65" si="12">ROUND(J65*1.05,-1)</f>
        <v>1140</v>
      </c>
      <c r="L65" s="436">
        <f>'Чарли  в пленке Квадро'!K72</f>
        <v>9290</v>
      </c>
      <c r="M65" s="326">
        <f t="shared" si="4"/>
        <v>9750</v>
      </c>
      <c r="N65" s="379" t="s">
        <v>379</v>
      </c>
      <c r="P65" s="443">
        <v>1090</v>
      </c>
      <c r="R65" s="381"/>
      <c r="S65" s="382"/>
      <c r="T65" s="381"/>
      <c r="U65" s="382"/>
      <c r="V65" s="381"/>
    </row>
    <row r="66" spans="1:22" s="380" customFormat="1" ht="19.5" x14ac:dyDescent="0.25">
      <c r="A66" s="444">
        <v>52</v>
      </c>
      <c r="B66" s="373" t="s">
        <v>32</v>
      </c>
      <c r="C66" s="445" t="s">
        <v>33</v>
      </c>
      <c r="D66" s="375" t="s">
        <v>29</v>
      </c>
      <c r="E66" s="376">
        <v>4</v>
      </c>
      <c r="F66" s="376">
        <v>0.01</v>
      </c>
      <c r="G66" s="446" t="s">
        <v>12</v>
      </c>
      <c r="H66" s="341">
        <f t="shared" si="1"/>
        <v>2830</v>
      </c>
      <c r="I66" s="447">
        <f t="shared" si="2"/>
        <v>2970</v>
      </c>
      <c r="J66" s="436">
        <f t="shared" si="8"/>
        <v>1010</v>
      </c>
      <c r="K66" s="437">
        <f t="shared" si="7"/>
        <v>1060</v>
      </c>
      <c r="L66" s="436">
        <f>'Чарли  в пленке Квадро'!K73</f>
        <v>1820</v>
      </c>
      <c r="M66" s="326">
        <f t="shared" si="4"/>
        <v>1910</v>
      </c>
      <c r="P66" s="443">
        <v>1010</v>
      </c>
      <c r="R66" s="381"/>
      <c r="S66" s="382"/>
      <c r="T66" s="381"/>
      <c r="U66" s="382"/>
      <c r="V66" s="381"/>
    </row>
    <row r="67" spans="1:22" s="380" customFormat="1" ht="19.5" x14ac:dyDescent="0.25">
      <c r="A67" s="444">
        <v>53</v>
      </c>
      <c r="B67" s="373" t="s">
        <v>370</v>
      </c>
      <c r="C67" s="445" t="s">
        <v>33</v>
      </c>
      <c r="D67" s="375" t="s">
        <v>29</v>
      </c>
      <c r="E67" s="376">
        <v>4</v>
      </c>
      <c r="F67" s="376">
        <v>0.01</v>
      </c>
      <c r="G67" s="446" t="s">
        <v>12</v>
      </c>
      <c r="H67" s="341">
        <f t="shared" si="1"/>
        <v>4860</v>
      </c>
      <c r="I67" s="447">
        <f t="shared" si="2"/>
        <v>5100</v>
      </c>
      <c r="J67" s="436">
        <f t="shared" ref="J67" si="13">ROUND(P67*(1+ОбщаяНаценка/100),-1)</f>
        <v>1010</v>
      </c>
      <c r="K67" s="437">
        <f t="shared" ref="K67" si="14">ROUND(J67*1.05,-1)</f>
        <v>1060</v>
      </c>
      <c r="L67" s="436">
        <f>'Чарли  в пленке Квадро'!K74</f>
        <v>3850</v>
      </c>
      <c r="M67" s="326">
        <f t="shared" si="4"/>
        <v>4040</v>
      </c>
      <c r="N67" s="379" t="s">
        <v>380</v>
      </c>
      <c r="P67" s="443">
        <v>1010</v>
      </c>
      <c r="R67" s="381"/>
      <c r="S67" s="382"/>
      <c r="T67" s="381"/>
      <c r="U67" s="382"/>
      <c r="V67" s="381"/>
    </row>
    <row r="68" spans="1:22" s="380" customFormat="1" x14ac:dyDescent="0.25">
      <c r="A68" s="444">
        <v>54</v>
      </c>
      <c r="B68" s="373" t="s">
        <v>229</v>
      </c>
      <c r="C68" s="445" t="s">
        <v>24</v>
      </c>
      <c r="D68" s="375" t="s">
        <v>230</v>
      </c>
      <c r="E68" s="376">
        <v>4</v>
      </c>
      <c r="F68" s="376">
        <v>0.01</v>
      </c>
      <c r="G68" s="446" t="s">
        <v>12</v>
      </c>
      <c r="H68" s="341">
        <f t="shared" si="1"/>
        <v>2560</v>
      </c>
      <c r="I68" s="447">
        <f t="shared" si="2"/>
        <v>2690</v>
      </c>
      <c r="J68" s="436">
        <f t="shared" si="8"/>
        <v>1050</v>
      </c>
      <c r="K68" s="437">
        <f t="shared" si="7"/>
        <v>1100</v>
      </c>
      <c r="L68" s="436">
        <f>'Чарли  в пленке Квадро'!K75</f>
        <v>1510</v>
      </c>
      <c r="M68" s="326">
        <f t="shared" si="4"/>
        <v>1590</v>
      </c>
      <c r="P68" s="443">
        <v>1050</v>
      </c>
      <c r="R68" s="381"/>
      <c r="S68" s="382"/>
      <c r="T68" s="381"/>
      <c r="U68" s="382"/>
      <c r="V68" s="381"/>
    </row>
    <row r="69" spans="1:22" s="380" customFormat="1" ht="19.5" x14ac:dyDescent="0.25">
      <c r="A69" s="444">
        <v>55</v>
      </c>
      <c r="B69" s="373" t="s">
        <v>273</v>
      </c>
      <c r="C69" s="445" t="s">
        <v>51</v>
      </c>
      <c r="D69" s="375" t="s">
        <v>230</v>
      </c>
      <c r="E69" s="376"/>
      <c r="F69" s="376"/>
      <c r="G69" s="446" t="s">
        <v>12</v>
      </c>
      <c r="H69" s="341">
        <f t="shared" si="1"/>
        <v>1820</v>
      </c>
      <c r="I69" s="447">
        <f t="shared" si="2"/>
        <v>1910</v>
      </c>
      <c r="J69" s="436">
        <f t="shared" si="8"/>
        <v>170</v>
      </c>
      <c r="K69" s="437">
        <f t="shared" si="7"/>
        <v>180</v>
      </c>
      <c r="L69" s="436">
        <f>'Чарли  в пленке Квадро'!K76</f>
        <v>1650</v>
      </c>
      <c r="M69" s="326">
        <f t="shared" si="4"/>
        <v>1730</v>
      </c>
      <c r="P69" s="443">
        <v>170</v>
      </c>
      <c r="R69" s="381"/>
      <c r="S69" s="382"/>
      <c r="T69" s="381"/>
      <c r="U69" s="382"/>
      <c r="V69" s="381"/>
    </row>
    <row r="70" spans="1:22" s="380" customFormat="1" x14ac:dyDescent="0.25">
      <c r="A70" s="444">
        <v>56</v>
      </c>
      <c r="B70" s="373" t="s">
        <v>34</v>
      </c>
      <c r="C70" s="445" t="s">
        <v>24</v>
      </c>
      <c r="D70" s="375" t="s">
        <v>35</v>
      </c>
      <c r="E70" s="376">
        <v>5</v>
      </c>
      <c r="F70" s="376">
        <v>0.01</v>
      </c>
      <c r="G70" s="446" t="s">
        <v>12</v>
      </c>
      <c r="H70" s="341">
        <f t="shared" si="1"/>
        <v>2620</v>
      </c>
      <c r="I70" s="447">
        <f t="shared" si="2"/>
        <v>2750</v>
      </c>
      <c r="J70" s="436">
        <f t="shared" ref="J70:J108" si="15">ROUND(P70*(1+ОбщаяНаценка/100),-1)</f>
        <v>1140</v>
      </c>
      <c r="K70" s="437">
        <f t="shared" si="7"/>
        <v>1200</v>
      </c>
      <c r="L70" s="436">
        <f>'Чарли  в пленке Квадро'!K77</f>
        <v>1480</v>
      </c>
      <c r="M70" s="326">
        <f t="shared" si="4"/>
        <v>1550</v>
      </c>
      <c r="P70" s="443">
        <v>1140</v>
      </c>
      <c r="R70" s="381"/>
      <c r="S70" s="382"/>
      <c r="T70" s="381"/>
      <c r="U70" s="382"/>
      <c r="V70" s="381"/>
    </row>
    <row r="71" spans="1:22" s="380" customFormat="1" ht="19.5" x14ac:dyDescent="0.25">
      <c r="A71" s="444">
        <v>57</v>
      </c>
      <c r="B71" s="373" t="s">
        <v>36</v>
      </c>
      <c r="C71" s="445" t="s">
        <v>31</v>
      </c>
      <c r="D71" s="375" t="s">
        <v>35</v>
      </c>
      <c r="E71" s="376">
        <v>5</v>
      </c>
      <c r="F71" s="376">
        <v>0.01</v>
      </c>
      <c r="G71" s="446" t="s">
        <v>12</v>
      </c>
      <c r="H71" s="341">
        <f t="shared" si="1"/>
        <v>4170</v>
      </c>
      <c r="I71" s="447">
        <f t="shared" si="2"/>
        <v>4380</v>
      </c>
      <c r="J71" s="436">
        <f t="shared" si="15"/>
        <v>1340</v>
      </c>
      <c r="K71" s="437">
        <f t="shared" ref="K71:K117" si="16">ROUND(J71*1.05,-1)</f>
        <v>1410</v>
      </c>
      <c r="L71" s="436">
        <f>'Чарли  в пленке Квадро'!K78</f>
        <v>2830</v>
      </c>
      <c r="M71" s="326">
        <f t="shared" si="4"/>
        <v>2970</v>
      </c>
      <c r="P71" s="443">
        <v>1340</v>
      </c>
      <c r="R71" s="381"/>
      <c r="S71" s="382"/>
      <c r="T71" s="381"/>
      <c r="U71" s="382"/>
      <c r="V71" s="381"/>
    </row>
    <row r="72" spans="1:22" s="380" customFormat="1" ht="19.5" x14ac:dyDescent="0.25">
      <c r="A72" s="444">
        <v>58</v>
      </c>
      <c r="B72" s="373" t="s">
        <v>371</v>
      </c>
      <c r="C72" s="445" t="s">
        <v>31</v>
      </c>
      <c r="D72" s="375" t="s">
        <v>35</v>
      </c>
      <c r="E72" s="376">
        <v>5</v>
      </c>
      <c r="F72" s="376">
        <v>0.01</v>
      </c>
      <c r="G72" s="446" t="s">
        <v>12</v>
      </c>
      <c r="H72" s="341">
        <f t="shared" si="1"/>
        <v>10870</v>
      </c>
      <c r="I72" s="447">
        <f t="shared" si="2"/>
        <v>11420</v>
      </c>
      <c r="J72" s="436">
        <f t="shared" ref="J72" si="17">ROUND(P72*(1+ОбщаяНаценка/100),-1)</f>
        <v>1340</v>
      </c>
      <c r="K72" s="437">
        <f t="shared" ref="K72" si="18">ROUND(J72*1.05,-1)</f>
        <v>1410</v>
      </c>
      <c r="L72" s="436">
        <f>'Чарли  в пленке Квадро'!K79</f>
        <v>9530</v>
      </c>
      <c r="M72" s="326">
        <f t="shared" si="4"/>
        <v>10010</v>
      </c>
      <c r="N72" s="379" t="s">
        <v>379</v>
      </c>
      <c r="P72" s="443">
        <v>1340</v>
      </c>
      <c r="R72" s="381"/>
      <c r="S72" s="382"/>
      <c r="T72" s="381"/>
      <c r="U72" s="382"/>
      <c r="V72" s="381"/>
    </row>
    <row r="73" spans="1:22" s="380" customFormat="1" x14ac:dyDescent="0.25">
      <c r="A73" s="444">
        <v>59</v>
      </c>
      <c r="B73" s="373" t="s">
        <v>37</v>
      </c>
      <c r="C73" s="445" t="s">
        <v>24</v>
      </c>
      <c r="D73" s="375" t="s">
        <v>38</v>
      </c>
      <c r="E73" s="376">
        <v>6</v>
      </c>
      <c r="F73" s="376">
        <v>0.01</v>
      </c>
      <c r="G73" s="446" t="s">
        <v>12</v>
      </c>
      <c r="H73" s="341">
        <f t="shared" si="1"/>
        <v>3230</v>
      </c>
      <c r="I73" s="447">
        <f t="shared" si="2"/>
        <v>3390</v>
      </c>
      <c r="J73" s="436">
        <f t="shared" si="15"/>
        <v>1460</v>
      </c>
      <c r="K73" s="437">
        <f t="shared" si="16"/>
        <v>1530</v>
      </c>
      <c r="L73" s="436">
        <f>'Чарли  в пленке Квадро'!K80</f>
        <v>1770</v>
      </c>
      <c r="M73" s="326">
        <f t="shared" si="4"/>
        <v>1860</v>
      </c>
      <c r="P73" s="443">
        <v>1460</v>
      </c>
      <c r="R73" s="381"/>
      <c r="S73" s="382"/>
      <c r="T73" s="381"/>
      <c r="U73" s="382"/>
      <c r="V73" s="381"/>
    </row>
    <row r="74" spans="1:22" s="380" customFormat="1" ht="22.5" x14ac:dyDescent="0.25">
      <c r="A74" s="444">
        <v>60</v>
      </c>
      <c r="B74" s="384" t="s">
        <v>90</v>
      </c>
      <c r="C74" s="445" t="s">
        <v>89</v>
      </c>
      <c r="D74" s="375" t="s">
        <v>38</v>
      </c>
      <c r="E74" s="376">
        <v>6</v>
      </c>
      <c r="F74" s="376">
        <v>0.01</v>
      </c>
      <c r="G74" s="446" t="s">
        <v>12</v>
      </c>
      <c r="H74" s="341">
        <f t="shared" si="1"/>
        <v>3110</v>
      </c>
      <c r="I74" s="447">
        <f t="shared" si="2"/>
        <v>3270</v>
      </c>
      <c r="J74" s="436">
        <f t="shared" si="15"/>
        <v>1340</v>
      </c>
      <c r="K74" s="437">
        <f t="shared" si="16"/>
        <v>1410</v>
      </c>
      <c r="L74" s="436">
        <f>'Чарли  в пленке Квадро'!K81</f>
        <v>1770</v>
      </c>
      <c r="M74" s="326">
        <f t="shared" si="4"/>
        <v>1860</v>
      </c>
      <c r="P74" s="443">
        <v>1340</v>
      </c>
      <c r="R74" s="381"/>
      <c r="S74" s="382"/>
      <c r="T74" s="381"/>
      <c r="U74" s="382"/>
      <c r="V74" s="381"/>
    </row>
    <row r="75" spans="1:22" s="380" customFormat="1" ht="19.5" x14ac:dyDescent="0.25">
      <c r="A75" s="444">
        <v>61</v>
      </c>
      <c r="B75" s="373" t="s">
        <v>50</v>
      </c>
      <c r="C75" s="445" t="s">
        <v>51</v>
      </c>
      <c r="D75" s="375" t="s">
        <v>38</v>
      </c>
      <c r="E75" s="376">
        <v>6</v>
      </c>
      <c r="F75" s="376">
        <v>0.01</v>
      </c>
      <c r="G75" s="446" t="s">
        <v>12</v>
      </c>
      <c r="H75" s="341">
        <f t="shared" si="1"/>
        <v>2050</v>
      </c>
      <c r="I75" s="447">
        <f t="shared" si="2"/>
        <v>2150</v>
      </c>
      <c r="J75" s="436">
        <f t="shared" si="15"/>
        <v>230</v>
      </c>
      <c r="K75" s="437">
        <f t="shared" si="16"/>
        <v>240</v>
      </c>
      <c r="L75" s="436">
        <f>'Чарли  в пленке Квадро'!K82</f>
        <v>1820</v>
      </c>
      <c r="M75" s="326">
        <f t="shared" si="4"/>
        <v>1910</v>
      </c>
      <c r="P75" s="443">
        <v>230</v>
      </c>
      <c r="R75" s="381"/>
      <c r="S75" s="382"/>
      <c r="T75" s="381"/>
      <c r="U75" s="382"/>
      <c r="V75" s="381"/>
    </row>
    <row r="76" spans="1:22" s="380" customFormat="1" ht="19.5" x14ac:dyDescent="0.25">
      <c r="A76" s="444">
        <v>62</v>
      </c>
      <c r="B76" s="373" t="s">
        <v>88</v>
      </c>
      <c r="C76" s="445" t="s">
        <v>87</v>
      </c>
      <c r="D76" s="375" t="s">
        <v>38</v>
      </c>
      <c r="E76" s="376">
        <v>6</v>
      </c>
      <c r="F76" s="376">
        <v>0.01</v>
      </c>
      <c r="G76" s="446" t="s">
        <v>12</v>
      </c>
      <c r="H76" s="341">
        <f t="shared" si="1"/>
        <v>4250</v>
      </c>
      <c r="I76" s="447">
        <f t="shared" si="2"/>
        <v>4460</v>
      </c>
      <c r="J76" s="436">
        <f t="shared" si="15"/>
        <v>1450</v>
      </c>
      <c r="K76" s="437">
        <f t="shared" si="16"/>
        <v>1520</v>
      </c>
      <c r="L76" s="436">
        <f>'Чарли  в пленке Квадро'!K83</f>
        <v>2800</v>
      </c>
      <c r="M76" s="326">
        <f t="shared" si="4"/>
        <v>2940</v>
      </c>
      <c r="P76" s="443">
        <v>1450</v>
      </c>
      <c r="R76" s="381"/>
      <c r="S76" s="382"/>
      <c r="T76" s="381"/>
      <c r="U76" s="382"/>
      <c r="V76" s="381"/>
    </row>
    <row r="77" spans="1:22" s="380" customFormat="1" ht="19.5" x14ac:dyDescent="0.25">
      <c r="A77" s="444">
        <v>63</v>
      </c>
      <c r="B77" s="373" t="s">
        <v>372</v>
      </c>
      <c r="C77" s="445" t="s">
        <v>87</v>
      </c>
      <c r="D77" s="375" t="s">
        <v>38</v>
      </c>
      <c r="E77" s="376">
        <v>6</v>
      </c>
      <c r="F77" s="376">
        <v>0.01</v>
      </c>
      <c r="G77" s="446" t="s">
        <v>12</v>
      </c>
      <c r="H77" s="341">
        <f t="shared" si="1"/>
        <v>9440</v>
      </c>
      <c r="I77" s="447">
        <f t="shared" si="2"/>
        <v>9910</v>
      </c>
      <c r="J77" s="436">
        <f t="shared" ref="J77" si="19">ROUND(P77*(1+ОбщаяНаценка/100),-1)</f>
        <v>1450</v>
      </c>
      <c r="K77" s="437">
        <f t="shared" ref="K77" si="20">ROUND(J77*1.05,-1)</f>
        <v>1520</v>
      </c>
      <c r="L77" s="436">
        <f>'Чарли  в пленке Квадро'!K84</f>
        <v>7990</v>
      </c>
      <c r="M77" s="326">
        <f t="shared" si="4"/>
        <v>8390</v>
      </c>
      <c r="N77" s="379" t="s">
        <v>379</v>
      </c>
      <c r="P77" s="443">
        <v>1450</v>
      </c>
      <c r="R77" s="381"/>
      <c r="S77" s="382"/>
      <c r="T77" s="381"/>
      <c r="U77" s="382"/>
      <c r="V77" s="381"/>
    </row>
    <row r="78" spans="1:22" s="380" customFormat="1" ht="19.5" x14ac:dyDescent="0.25">
      <c r="A78" s="444">
        <v>64</v>
      </c>
      <c r="B78" s="373" t="s">
        <v>39</v>
      </c>
      <c r="C78" s="445" t="s">
        <v>31</v>
      </c>
      <c r="D78" s="375" t="s">
        <v>38</v>
      </c>
      <c r="E78" s="376">
        <v>6</v>
      </c>
      <c r="F78" s="376">
        <v>0.01</v>
      </c>
      <c r="G78" s="446" t="s">
        <v>12</v>
      </c>
      <c r="H78" s="341">
        <f t="shared" si="1"/>
        <v>4630</v>
      </c>
      <c r="I78" s="447">
        <f t="shared" si="2"/>
        <v>4860</v>
      </c>
      <c r="J78" s="436">
        <f t="shared" si="15"/>
        <v>1570</v>
      </c>
      <c r="K78" s="437">
        <f t="shared" si="16"/>
        <v>1650</v>
      </c>
      <c r="L78" s="436">
        <f>'Чарли  в пленке Квадро'!K85</f>
        <v>3060</v>
      </c>
      <c r="M78" s="326">
        <f t="shared" si="4"/>
        <v>3210</v>
      </c>
      <c r="N78" s="379"/>
      <c r="P78" s="443">
        <v>1570</v>
      </c>
      <c r="R78" s="381"/>
      <c r="S78" s="382"/>
      <c r="T78" s="381"/>
      <c r="U78" s="382"/>
      <c r="V78" s="381"/>
    </row>
    <row r="79" spans="1:22" s="380" customFormat="1" ht="19.5" x14ac:dyDescent="0.25">
      <c r="A79" s="444">
        <v>65</v>
      </c>
      <c r="B79" s="373" t="s">
        <v>373</v>
      </c>
      <c r="C79" s="445" t="s">
        <v>31</v>
      </c>
      <c r="D79" s="375" t="s">
        <v>38</v>
      </c>
      <c r="E79" s="376">
        <v>6</v>
      </c>
      <c r="F79" s="376">
        <v>0.01</v>
      </c>
      <c r="G79" s="446" t="s">
        <v>12</v>
      </c>
      <c r="H79" s="341">
        <f t="shared" si="1"/>
        <v>11350</v>
      </c>
      <c r="I79" s="447">
        <f t="shared" si="2"/>
        <v>11920</v>
      </c>
      <c r="J79" s="436">
        <f t="shared" ref="J79" si="21">ROUND(P79*(1+ОбщаяНаценка/100),-1)</f>
        <v>1570</v>
      </c>
      <c r="K79" s="437">
        <f t="shared" ref="K79" si="22">ROUND(J79*1.05,-1)</f>
        <v>1650</v>
      </c>
      <c r="L79" s="436">
        <f>'Чарли  в пленке Квадро'!K86</f>
        <v>9780</v>
      </c>
      <c r="M79" s="326">
        <f t="shared" si="4"/>
        <v>10270</v>
      </c>
      <c r="N79" s="379" t="s">
        <v>379</v>
      </c>
      <c r="P79" s="443">
        <v>1570</v>
      </c>
      <c r="R79" s="381"/>
      <c r="S79" s="382"/>
      <c r="T79" s="381"/>
      <c r="U79" s="382"/>
      <c r="V79" s="381"/>
    </row>
    <row r="80" spans="1:22" s="380" customFormat="1" ht="19.5" x14ac:dyDescent="0.25">
      <c r="A80" s="444">
        <v>66</v>
      </c>
      <c r="B80" s="373" t="s">
        <v>40</v>
      </c>
      <c r="C80" s="445" t="s">
        <v>33</v>
      </c>
      <c r="D80" s="375" t="s">
        <v>38</v>
      </c>
      <c r="E80" s="376">
        <v>6</v>
      </c>
      <c r="F80" s="376">
        <v>0.01</v>
      </c>
      <c r="G80" s="446" t="s">
        <v>12</v>
      </c>
      <c r="H80" s="341">
        <f t="shared" ref="H80:H117" si="23">J80+L80</f>
        <v>3730</v>
      </c>
      <c r="I80" s="447">
        <f t="shared" ref="I80:I117" si="24">K80+M80</f>
        <v>3910</v>
      </c>
      <c r="J80" s="436">
        <f t="shared" si="15"/>
        <v>1460</v>
      </c>
      <c r="K80" s="437">
        <f t="shared" si="16"/>
        <v>1530</v>
      </c>
      <c r="L80" s="436">
        <f>'Чарли  в пленке Квадро'!K87</f>
        <v>2270</v>
      </c>
      <c r="M80" s="326">
        <f t="shared" si="4"/>
        <v>2380</v>
      </c>
      <c r="P80" s="443">
        <v>1460</v>
      </c>
      <c r="R80" s="381"/>
      <c r="S80" s="382"/>
      <c r="T80" s="381"/>
      <c r="U80" s="382"/>
      <c r="V80" s="381"/>
    </row>
    <row r="81" spans="1:22" s="380" customFormat="1" ht="19.5" x14ac:dyDescent="0.25">
      <c r="A81" s="444">
        <v>67</v>
      </c>
      <c r="B81" s="373" t="s">
        <v>374</v>
      </c>
      <c r="C81" s="445" t="s">
        <v>33</v>
      </c>
      <c r="D81" s="375" t="s">
        <v>38</v>
      </c>
      <c r="E81" s="376">
        <v>6</v>
      </c>
      <c r="F81" s="376">
        <v>0.01</v>
      </c>
      <c r="G81" s="446" t="s">
        <v>12</v>
      </c>
      <c r="H81" s="341">
        <f t="shared" si="23"/>
        <v>5770</v>
      </c>
      <c r="I81" s="447">
        <f t="shared" si="24"/>
        <v>6060</v>
      </c>
      <c r="J81" s="436">
        <f t="shared" ref="J81" si="25">ROUND(P81*(1+ОбщаяНаценка/100),-1)</f>
        <v>1460</v>
      </c>
      <c r="K81" s="437">
        <f t="shared" ref="K81" si="26">ROUND(J81*1.05,-1)</f>
        <v>1530</v>
      </c>
      <c r="L81" s="436">
        <f>'Чарли  в пленке Квадро'!K88</f>
        <v>4310</v>
      </c>
      <c r="M81" s="326">
        <f t="shared" si="4"/>
        <v>4530</v>
      </c>
      <c r="N81" s="379" t="s">
        <v>381</v>
      </c>
      <c r="P81" s="443">
        <v>1460</v>
      </c>
      <c r="R81" s="381"/>
      <c r="S81" s="382"/>
      <c r="T81" s="381"/>
      <c r="U81" s="382"/>
      <c r="V81" s="381"/>
    </row>
    <row r="82" spans="1:22" s="380" customFormat="1" x14ac:dyDescent="0.25">
      <c r="A82" s="444">
        <v>68</v>
      </c>
      <c r="B82" s="373" t="s">
        <v>287</v>
      </c>
      <c r="C82" s="445" t="s">
        <v>24</v>
      </c>
      <c r="D82" s="375" t="s">
        <v>270</v>
      </c>
      <c r="E82" s="376"/>
      <c r="F82" s="376"/>
      <c r="G82" s="446" t="s">
        <v>12</v>
      </c>
      <c r="H82" s="341">
        <f t="shared" si="23"/>
        <v>3420</v>
      </c>
      <c r="I82" s="447">
        <f t="shared" si="24"/>
        <v>3590</v>
      </c>
      <c r="J82" s="436">
        <f t="shared" si="15"/>
        <v>1480</v>
      </c>
      <c r="K82" s="437">
        <f t="shared" si="16"/>
        <v>1550</v>
      </c>
      <c r="L82" s="436">
        <f>'Чарли  в пленке Квадро'!K89</f>
        <v>1940</v>
      </c>
      <c r="M82" s="326">
        <f t="shared" ref="M82:M117" si="27">ROUND(L82*1.05,-1)</f>
        <v>2040</v>
      </c>
      <c r="P82" s="443">
        <v>1480</v>
      </c>
      <c r="R82" s="381"/>
      <c r="S82" s="382"/>
      <c r="T82" s="381"/>
      <c r="U82" s="382"/>
      <c r="V82" s="381"/>
    </row>
    <row r="83" spans="1:22" s="380" customFormat="1" x14ac:dyDescent="0.25">
      <c r="A83" s="444">
        <v>69</v>
      </c>
      <c r="B83" s="373" t="s">
        <v>41</v>
      </c>
      <c r="C83" s="445" t="s">
        <v>24</v>
      </c>
      <c r="D83" s="375" t="s">
        <v>42</v>
      </c>
      <c r="E83" s="376">
        <v>8</v>
      </c>
      <c r="F83" s="376">
        <v>0.02</v>
      </c>
      <c r="G83" s="446" t="s">
        <v>12</v>
      </c>
      <c r="H83" s="341">
        <f t="shared" si="23"/>
        <v>3720</v>
      </c>
      <c r="I83" s="447">
        <f t="shared" si="24"/>
        <v>3910</v>
      </c>
      <c r="J83" s="436">
        <f t="shared" si="15"/>
        <v>1770</v>
      </c>
      <c r="K83" s="437">
        <f t="shared" si="16"/>
        <v>1860</v>
      </c>
      <c r="L83" s="436">
        <f>'Чарли  в пленке Квадро'!K90</f>
        <v>1950</v>
      </c>
      <c r="M83" s="326">
        <f t="shared" si="27"/>
        <v>2050</v>
      </c>
      <c r="P83" s="443">
        <v>1770</v>
      </c>
      <c r="R83" s="381"/>
      <c r="S83" s="382"/>
      <c r="T83" s="381"/>
      <c r="U83" s="382"/>
      <c r="V83" s="381"/>
    </row>
    <row r="84" spans="1:22" s="380" customFormat="1" ht="19.5" x14ac:dyDescent="0.25">
      <c r="A84" s="444">
        <v>70</v>
      </c>
      <c r="B84" s="373" t="s">
        <v>91</v>
      </c>
      <c r="C84" s="445" t="s">
        <v>87</v>
      </c>
      <c r="D84" s="375" t="s">
        <v>42</v>
      </c>
      <c r="E84" s="376">
        <v>8</v>
      </c>
      <c r="F84" s="376">
        <v>0.02</v>
      </c>
      <c r="G84" s="446" t="s">
        <v>12</v>
      </c>
      <c r="H84" s="341">
        <f t="shared" si="23"/>
        <v>5060</v>
      </c>
      <c r="I84" s="447">
        <f t="shared" si="24"/>
        <v>5320</v>
      </c>
      <c r="J84" s="436">
        <f t="shared" si="15"/>
        <v>1910</v>
      </c>
      <c r="K84" s="437">
        <f t="shared" si="16"/>
        <v>2010</v>
      </c>
      <c r="L84" s="436">
        <f>'Чарли  в пленке Квадро'!K91</f>
        <v>3150</v>
      </c>
      <c r="M84" s="326">
        <f t="shared" si="27"/>
        <v>3310</v>
      </c>
      <c r="P84" s="443">
        <v>1910</v>
      </c>
      <c r="R84" s="381"/>
      <c r="S84" s="382"/>
      <c r="T84" s="381"/>
      <c r="U84" s="382"/>
      <c r="V84" s="381"/>
    </row>
    <row r="85" spans="1:22" s="380" customFormat="1" ht="19.5" x14ac:dyDescent="0.25">
      <c r="A85" s="444">
        <v>71</v>
      </c>
      <c r="B85" s="373" t="s">
        <v>375</v>
      </c>
      <c r="C85" s="445" t="s">
        <v>87</v>
      </c>
      <c r="D85" s="375" t="s">
        <v>42</v>
      </c>
      <c r="E85" s="376">
        <v>8</v>
      </c>
      <c r="F85" s="376">
        <v>0.02</v>
      </c>
      <c r="G85" s="446" t="s">
        <v>12</v>
      </c>
      <c r="H85" s="341">
        <f t="shared" si="23"/>
        <v>10330</v>
      </c>
      <c r="I85" s="447">
        <f t="shared" si="24"/>
        <v>10850</v>
      </c>
      <c r="J85" s="436">
        <f t="shared" ref="J85" si="28">ROUND(P85*(1+ОбщаяНаценка/100),-1)</f>
        <v>1910</v>
      </c>
      <c r="K85" s="437">
        <f t="shared" ref="K85" si="29">ROUND(J85*1.05,-1)</f>
        <v>2010</v>
      </c>
      <c r="L85" s="436">
        <f>'Чарли  в пленке Квадро'!K92</f>
        <v>8420</v>
      </c>
      <c r="M85" s="326">
        <f t="shared" si="27"/>
        <v>8840</v>
      </c>
      <c r="N85" s="379" t="s">
        <v>379</v>
      </c>
      <c r="P85" s="443">
        <v>1910</v>
      </c>
      <c r="R85" s="381"/>
      <c r="S85" s="382"/>
      <c r="T85" s="381"/>
      <c r="U85" s="382"/>
      <c r="V85" s="381"/>
    </row>
    <row r="86" spans="1:22" s="380" customFormat="1" ht="19.5" x14ac:dyDescent="0.25">
      <c r="A86" s="444">
        <v>72</v>
      </c>
      <c r="B86" s="373" t="s">
        <v>43</v>
      </c>
      <c r="C86" s="445" t="s">
        <v>33</v>
      </c>
      <c r="D86" s="375" t="s">
        <v>42</v>
      </c>
      <c r="E86" s="376">
        <v>8</v>
      </c>
      <c r="F86" s="376">
        <v>0.02</v>
      </c>
      <c r="G86" s="446" t="s">
        <v>12</v>
      </c>
      <c r="H86" s="341">
        <f t="shared" si="23"/>
        <v>4860</v>
      </c>
      <c r="I86" s="447">
        <f t="shared" si="24"/>
        <v>5110</v>
      </c>
      <c r="J86" s="436">
        <f t="shared" si="15"/>
        <v>1930</v>
      </c>
      <c r="K86" s="437">
        <f t="shared" si="16"/>
        <v>2030</v>
      </c>
      <c r="L86" s="436">
        <f>'Чарли  в пленке Квадро'!K93</f>
        <v>2930</v>
      </c>
      <c r="M86" s="326">
        <f t="shared" si="27"/>
        <v>3080</v>
      </c>
      <c r="P86" s="443">
        <v>1930</v>
      </c>
      <c r="R86" s="381"/>
      <c r="S86" s="382"/>
      <c r="T86" s="381"/>
      <c r="U86" s="382"/>
      <c r="V86" s="381"/>
    </row>
    <row r="87" spans="1:22" s="380" customFormat="1" ht="19.5" x14ac:dyDescent="0.25">
      <c r="A87" s="444">
        <v>73</v>
      </c>
      <c r="B87" s="373" t="s">
        <v>376</v>
      </c>
      <c r="C87" s="445" t="s">
        <v>33</v>
      </c>
      <c r="D87" s="375" t="s">
        <v>42</v>
      </c>
      <c r="E87" s="376">
        <v>8</v>
      </c>
      <c r="F87" s="376">
        <v>0.02</v>
      </c>
      <c r="G87" s="446" t="s">
        <v>12</v>
      </c>
      <c r="H87" s="341">
        <f t="shared" si="23"/>
        <v>9110</v>
      </c>
      <c r="I87" s="447">
        <f t="shared" si="24"/>
        <v>9570</v>
      </c>
      <c r="J87" s="436">
        <f t="shared" ref="J87" si="30">ROUND(P87*(1+ОбщаяНаценка/100),-1)</f>
        <v>1930</v>
      </c>
      <c r="K87" s="437">
        <f t="shared" ref="K87" si="31">ROUND(J87*1.05,-1)</f>
        <v>2030</v>
      </c>
      <c r="L87" s="436">
        <f>'Чарли  в пленке Квадро'!K94</f>
        <v>7180</v>
      </c>
      <c r="M87" s="326">
        <f t="shared" si="27"/>
        <v>7540</v>
      </c>
      <c r="N87" s="379" t="s">
        <v>380</v>
      </c>
      <c r="P87" s="443">
        <v>1930</v>
      </c>
      <c r="R87" s="381"/>
      <c r="S87" s="382"/>
      <c r="T87" s="381"/>
      <c r="U87" s="382"/>
      <c r="V87" s="381"/>
    </row>
    <row r="88" spans="1:22" s="380" customFormat="1" x14ac:dyDescent="0.25">
      <c r="A88" s="444">
        <v>74</v>
      </c>
      <c r="B88" s="409" t="s">
        <v>55</v>
      </c>
      <c r="C88" s="448" t="s">
        <v>6</v>
      </c>
      <c r="D88" s="375" t="s">
        <v>56</v>
      </c>
      <c r="E88" s="376">
        <v>12</v>
      </c>
      <c r="F88" s="376">
        <v>0.02</v>
      </c>
      <c r="G88" s="446" t="s">
        <v>12</v>
      </c>
      <c r="H88" s="341">
        <f t="shared" si="23"/>
        <v>8110</v>
      </c>
      <c r="I88" s="447">
        <f t="shared" si="24"/>
        <v>8520</v>
      </c>
      <c r="J88" s="436">
        <f t="shared" si="15"/>
        <v>2590</v>
      </c>
      <c r="K88" s="437">
        <f t="shared" si="16"/>
        <v>2720</v>
      </c>
      <c r="L88" s="436">
        <f>'Чарли  в пленке Квадро'!K95</f>
        <v>5520</v>
      </c>
      <c r="M88" s="326">
        <f t="shared" si="27"/>
        <v>5800</v>
      </c>
      <c r="P88" s="443">
        <v>2590</v>
      </c>
      <c r="R88" s="381"/>
      <c r="S88" s="382"/>
      <c r="T88" s="381"/>
      <c r="U88" s="382"/>
      <c r="V88" s="381"/>
    </row>
    <row r="89" spans="1:22" s="380" customFormat="1" ht="19.5" x14ac:dyDescent="0.25">
      <c r="A89" s="444">
        <v>75</v>
      </c>
      <c r="B89" s="411" t="s">
        <v>125</v>
      </c>
      <c r="C89" s="448" t="s">
        <v>136</v>
      </c>
      <c r="D89" s="375" t="s">
        <v>56</v>
      </c>
      <c r="E89" s="376">
        <v>12</v>
      </c>
      <c r="F89" s="376">
        <v>0.02</v>
      </c>
      <c r="G89" s="446" t="s">
        <v>12</v>
      </c>
      <c r="H89" s="341">
        <f t="shared" si="23"/>
        <v>8120</v>
      </c>
      <c r="I89" s="447">
        <f t="shared" si="24"/>
        <v>8530</v>
      </c>
      <c r="J89" s="436">
        <f t="shared" si="15"/>
        <v>2600</v>
      </c>
      <c r="K89" s="437">
        <f t="shared" si="16"/>
        <v>2730</v>
      </c>
      <c r="L89" s="436">
        <f>'Чарли  в пленке Квадро'!K96</f>
        <v>5520</v>
      </c>
      <c r="M89" s="326">
        <f t="shared" si="27"/>
        <v>5800</v>
      </c>
      <c r="P89" s="443">
        <v>2600</v>
      </c>
      <c r="R89" s="381"/>
      <c r="S89" s="382"/>
      <c r="T89" s="381"/>
      <c r="U89" s="382"/>
      <c r="V89" s="381"/>
    </row>
    <row r="90" spans="1:22" s="380" customFormat="1" ht="19.5" x14ac:dyDescent="0.25">
      <c r="A90" s="444">
        <v>76</v>
      </c>
      <c r="B90" s="409" t="s">
        <v>338</v>
      </c>
      <c r="C90" s="448" t="s">
        <v>335</v>
      </c>
      <c r="D90" s="392" t="s">
        <v>56</v>
      </c>
      <c r="E90" s="376">
        <v>12</v>
      </c>
      <c r="F90" s="376">
        <v>0.02</v>
      </c>
      <c r="G90" s="446" t="s">
        <v>12</v>
      </c>
      <c r="H90" s="341">
        <f t="shared" si="23"/>
        <v>9140</v>
      </c>
      <c r="I90" s="447">
        <f t="shared" si="24"/>
        <v>9600</v>
      </c>
      <c r="J90" s="436">
        <f t="shared" si="15"/>
        <v>3620</v>
      </c>
      <c r="K90" s="437">
        <f t="shared" si="16"/>
        <v>3800</v>
      </c>
      <c r="L90" s="436">
        <f>'Чарли  в пленке Квадро'!K97</f>
        <v>5520</v>
      </c>
      <c r="M90" s="326">
        <f t="shared" si="27"/>
        <v>5800</v>
      </c>
      <c r="P90" s="443">
        <v>3620</v>
      </c>
      <c r="R90" s="381"/>
      <c r="S90" s="382"/>
      <c r="T90" s="381"/>
      <c r="U90" s="382"/>
      <c r="V90" s="381"/>
    </row>
    <row r="91" spans="1:22" s="380" customFormat="1" ht="19.5" x14ac:dyDescent="0.25">
      <c r="A91" s="444">
        <v>77</v>
      </c>
      <c r="B91" s="409" t="s">
        <v>98</v>
      </c>
      <c r="C91" s="448" t="s">
        <v>99</v>
      </c>
      <c r="D91" s="392" t="s">
        <v>56</v>
      </c>
      <c r="E91" s="449">
        <v>12</v>
      </c>
      <c r="F91" s="449">
        <v>0.02</v>
      </c>
      <c r="G91" s="450" t="s">
        <v>12</v>
      </c>
      <c r="H91" s="341">
        <f t="shared" si="23"/>
        <v>9060</v>
      </c>
      <c r="I91" s="447">
        <f t="shared" si="24"/>
        <v>9520</v>
      </c>
      <c r="J91" s="436">
        <f t="shared" si="15"/>
        <v>3540</v>
      </c>
      <c r="K91" s="437">
        <f t="shared" si="16"/>
        <v>3720</v>
      </c>
      <c r="L91" s="436">
        <f>'Чарли  в пленке Квадро'!K98</f>
        <v>5520</v>
      </c>
      <c r="M91" s="326">
        <f t="shared" si="27"/>
        <v>5800</v>
      </c>
      <c r="P91" s="443">
        <v>3540</v>
      </c>
      <c r="R91" s="381"/>
      <c r="S91" s="382"/>
      <c r="T91" s="381"/>
      <c r="U91" s="382"/>
      <c r="V91" s="381"/>
    </row>
    <row r="92" spans="1:22" s="380" customFormat="1" x14ac:dyDescent="0.25">
      <c r="A92" s="444">
        <v>78</v>
      </c>
      <c r="B92" s="413" t="s">
        <v>260</v>
      </c>
      <c r="C92" s="410" t="s">
        <v>6</v>
      </c>
      <c r="D92" s="392" t="s">
        <v>56</v>
      </c>
      <c r="E92" s="449">
        <v>12</v>
      </c>
      <c r="F92" s="449">
        <v>0.02</v>
      </c>
      <c r="G92" s="450" t="s">
        <v>12</v>
      </c>
      <c r="H92" s="341">
        <f t="shared" si="23"/>
        <v>7610</v>
      </c>
      <c r="I92" s="447">
        <f t="shared" si="24"/>
        <v>7990</v>
      </c>
      <c r="J92" s="436">
        <f t="shared" si="15"/>
        <v>1990</v>
      </c>
      <c r="K92" s="437">
        <f t="shared" si="16"/>
        <v>2090</v>
      </c>
      <c r="L92" s="436">
        <f>'Чарли  в пленке Квадро'!K99</f>
        <v>5620</v>
      </c>
      <c r="M92" s="326">
        <f t="shared" si="27"/>
        <v>5900</v>
      </c>
      <c r="P92" s="443">
        <v>1990</v>
      </c>
      <c r="R92" s="381"/>
      <c r="S92" s="382"/>
      <c r="T92" s="381"/>
      <c r="U92" s="382"/>
      <c r="V92" s="381"/>
    </row>
    <row r="93" spans="1:22" s="380" customFormat="1" x14ac:dyDescent="0.25">
      <c r="A93" s="444">
        <v>79</v>
      </c>
      <c r="B93" s="413" t="s">
        <v>377</v>
      </c>
      <c r="C93" s="410" t="s">
        <v>6</v>
      </c>
      <c r="D93" s="392" t="s">
        <v>56</v>
      </c>
      <c r="E93" s="449">
        <v>12</v>
      </c>
      <c r="F93" s="449">
        <v>0.02</v>
      </c>
      <c r="G93" s="450" t="s">
        <v>12</v>
      </c>
      <c r="H93" s="341">
        <f t="shared" si="23"/>
        <v>10180</v>
      </c>
      <c r="I93" s="447">
        <f t="shared" si="24"/>
        <v>10690</v>
      </c>
      <c r="J93" s="436">
        <f t="shared" ref="J93" si="32">ROUND(P93*(1+ОбщаяНаценка/100),-1)</f>
        <v>1990</v>
      </c>
      <c r="K93" s="437">
        <f t="shared" ref="K93" si="33">ROUND(J93*1.05,-1)</f>
        <v>2090</v>
      </c>
      <c r="L93" s="436">
        <f>'Чарли  в пленке Квадро'!K100</f>
        <v>8190</v>
      </c>
      <c r="M93" s="326">
        <f t="shared" si="27"/>
        <v>8600</v>
      </c>
      <c r="N93" s="379" t="s">
        <v>379</v>
      </c>
      <c r="P93" s="443">
        <v>1990</v>
      </c>
      <c r="R93" s="381"/>
      <c r="S93" s="382"/>
      <c r="T93" s="381"/>
      <c r="U93" s="382"/>
      <c r="V93" s="381"/>
    </row>
    <row r="94" spans="1:22" s="380" customFormat="1" x14ac:dyDescent="0.25">
      <c r="A94" s="444">
        <v>80</v>
      </c>
      <c r="B94" s="411" t="s">
        <v>122</v>
      </c>
      <c r="C94" s="451" t="s">
        <v>6</v>
      </c>
      <c r="D94" s="386" t="s">
        <v>132</v>
      </c>
      <c r="E94" s="376"/>
      <c r="F94" s="376"/>
      <c r="G94" s="446" t="s">
        <v>12</v>
      </c>
      <c r="H94" s="341">
        <f t="shared" si="23"/>
        <v>8840</v>
      </c>
      <c r="I94" s="447">
        <f t="shared" si="24"/>
        <v>9280</v>
      </c>
      <c r="J94" s="436">
        <f t="shared" si="15"/>
        <v>2820</v>
      </c>
      <c r="K94" s="437">
        <f t="shared" si="16"/>
        <v>2960</v>
      </c>
      <c r="L94" s="436">
        <f>'Чарли  в пленке Квадро'!K101</f>
        <v>6020</v>
      </c>
      <c r="M94" s="326">
        <f t="shared" si="27"/>
        <v>6320</v>
      </c>
      <c r="P94" s="443">
        <v>2820</v>
      </c>
      <c r="R94" s="381"/>
      <c r="S94" s="382"/>
      <c r="T94" s="381"/>
      <c r="U94" s="382"/>
      <c r="V94" s="381"/>
    </row>
    <row r="95" spans="1:22" s="380" customFormat="1" ht="19.5" x14ac:dyDescent="0.25">
      <c r="A95" s="444">
        <v>81</v>
      </c>
      <c r="B95" s="411" t="s">
        <v>258</v>
      </c>
      <c r="C95" s="448" t="s">
        <v>136</v>
      </c>
      <c r="D95" s="386" t="s">
        <v>132</v>
      </c>
      <c r="E95" s="376"/>
      <c r="F95" s="376"/>
      <c r="G95" s="450" t="s">
        <v>12</v>
      </c>
      <c r="H95" s="341">
        <f t="shared" si="23"/>
        <v>8880</v>
      </c>
      <c r="I95" s="447">
        <f t="shared" si="24"/>
        <v>9320</v>
      </c>
      <c r="J95" s="436">
        <f t="shared" si="15"/>
        <v>2860</v>
      </c>
      <c r="K95" s="437">
        <f t="shared" si="16"/>
        <v>3000</v>
      </c>
      <c r="L95" s="436">
        <f>'Чарли  в пленке Квадро'!K102</f>
        <v>6020</v>
      </c>
      <c r="M95" s="326">
        <f t="shared" si="27"/>
        <v>6320</v>
      </c>
      <c r="P95" s="443">
        <v>2860</v>
      </c>
      <c r="R95" s="381"/>
      <c r="S95" s="382"/>
      <c r="T95" s="381"/>
      <c r="U95" s="382"/>
      <c r="V95" s="381"/>
    </row>
    <row r="96" spans="1:22" s="380" customFormat="1" ht="19.5" x14ac:dyDescent="0.25">
      <c r="A96" s="444">
        <v>82</v>
      </c>
      <c r="B96" s="411" t="s">
        <v>334</v>
      </c>
      <c r="C96" s="448" t="s">
        <v>335</v>
      </c>
      <c r="D96" s="386" t="s">
        <v>132</v>
      </c>
      <c r="E96" s="376"/>
      <c r="F96" s="376"/>
      <c r="G96" s="446" t="s">
        <v>12</v>
      </c>
      <c r="H96" s="341">
        <f t="shared" si="23"/>
        <v>9930</v>
      </c>
      <c r="I96" s="447">
        <f t="shared" si="24"/>
        <v>10430</v>
      </c>
      <c r="J96" s="436">
        <f t="shared" si="15"/>
        <v>3910</v>
      </c>
      <c r="K96" s="437">
        <f t="shared" si="16"/>
        <v>4110</v>
      </c>
      <c r="L96" s="436">
        <f>'Чарли  в пленке Квадро'!K103</f>
        <v>6020</v>
      </c>
      <c r="M96" s="326">
        <f t="shared" si="27"/>
        <v>6320</v>
      </c>
      <c r="P96" s="443">
        <v>3910</v>
      </c>
      <c r="R96" s="381"/>
      <c r="S96" s="382"/>
      <c r="T96" s="381"/>
      <c r="U96" s="382"/>
      <c r="V96" s="381"/>
    </row>
    <row r="97" spans="1:22" s="380" customFormat="1" ht="19.5" x14ac:dyDescent="0.25">
      <c r="A97" s="444">
        <v>83</v>
      </c>
      <c r="B97" s="411" t="s">
        <v>257</v>
      </c>
      <c r="C97" s="448" t="s">
        <v>99</v>
      </c>
      <c r="D97" s="392" t="s">
        <v>132</v>
      </c>
      <c r="E97" s="376"/>
      <c r="F97" s="376"/>
      <c r="G97" s="446" t="s">
        <v>12</v>
      </c>
      <c r="H97" s="341">
        <f t="shared" si="23"/>
        <v>9870</v>
      </c>
      <c r="I97" s="447">
        <f t="shared" si="24"/>
        <v>10360</v>
      </c>
      <c r="J97" s="436">
        <f t="shared" si="15"/>
        <v>3850</v>
      </c>
      <c r="K97" s="437">
        <f t="shared" si="16"/>
        <v>4040</v>
      </c>
      <c r="L97" s="436">
        <f>'Чарли  в пленке Квадро'!K104</f>
        <v>6020</v>
      </c>
      <c r="M97" s="326">
        <f t="shared" si="27"/>
        <v>6320</v>
      </c>
      <c r="P97" s="443">
        <v>3850</v>
      </c>
      <c r="R97" s="381"/>
      <c r="S97" s="382"/>
      <c r="T97" s="381"/>
      <c r="U97" s="382"/>
      <c r="V97" s="381"/>
    </row>
    <row r="98" spans="1:22" s="380" customFormat="1" x14ac:dyDescent="0.25">
      <c r="A98" s="444">
        <v>84</v>
      </c>
      <c r="B98" s="415" t="s">
        <v>261</v>
      </c>
      <c r="C98" s="410" t="s">
        <v>6</v>
      </c>
      <c r="D98" s="392" t="s">
        <v>132</v>
      </c>
      <c r="E98" s="376"/>
      <c r="F98" s="376"/>
      <c r="G98" s="446" t="s">
        <v>12</v>
      </c>
      <c r="H98" s="341">
        <f t="shared" si="23"/>
        <v>8560</v>
      </c>
      <c r="I98" s="447">
        <f t="shared" si="24"/>
        <v>8990</v>
      </c>
      <c r="J98" s="436">
        <f t="shared" si="15"/>
        <v>2300</v>
      </c>
      <c r="K98" s="437">
        <f t="shared" si="16"/>
        <v>2420</v>
      </c>
      <c r="L98" s="436">
        <f>'Чарли  в пленке Квадро'!K105</f>
        <v>6260</v>
      </c>
      <c r="M98" s="326">
        <f t="shared" si="27"/>
        <v>6570</v>
      </c>
      <c r="P98" s="443">
        <v>2300</v>
      </c>
      <c r="R98" s="381"/>
      <c r="S98" s="382"/>
      <c r="T98" s="381"/>
      <c r="U98" s="382"/>
      <c r="V98" s="381"/>
    </row>
    <row r="99" spans="1:22" s="380" customFormat="1" x14ac:dyDescent="0.25">
      <c r="A99" s="444">
        <v>85</v>
      </c>
      <c r="B99" s="415" t="s">
        <v>378</v>
      </c>
      <c r="C99" s="410" t="s">
        <v>6</v>
      </c>
      <c r="D99" s="392" t="s">
        <v>132</v>
      </c>
      <c r="E99" s="376"/>
      <c r="F99" s="376"/>
      <c r="G99" s="446" t="s">
        <v>12</v>
      </c>
      <c r="H99" s="341">
        <f t="shared" si="23"/>
        <v>11050</v>
      </c>
      <c r="I99" s="447">
        <f t="shared" si="24"/>
        <v>11610</v>
      </c>
      <c r="J99" s="436">
        <f t="shared" ref="J99" si="34">ROUND(P99*(1+ОбщаяНаценка/100),-1)</f>
        <v>2300</v>
      </c>
      <c r="K99" s="437">
        <f t="shared" ref="K99" si="35">ROUND(J99*1.05,-1)</f>
        <v>2420</v>
      </c>
      <c r="L99" s="436">
        <f>'Чарли  в пленке Квадро'!K106</f>
        <v>8750</v>
      </c>
      <c r="M99" s="326">
        <f t="shared" si="27"/>
        <v>9190</v>
      </c>
      <c r="N99" s="379" t="s">
        <v>379</v>
      </c>
      <c r="P99" s="443">
        <v>2300</v>
      </c>
      <c r="R99" s="381"/>
      <c r="S99" s="382"/>
      <c r="T99" s="381"/>
      <c r="U99" s="382"/>
      <c r="V99" s="381"/>
    </row>
    <row r="100" spans="1:22" s="380" customFormat="1" ht="29.25" x14ac:dyDescent="0.25">
      <c r="A100" s="444">
        <v>86</v>
      </c>
      <c r="B100" s="411" t="s">
        <v>134</v>
      </c>
      <c r="C100" s="451" t="s">
        <v>135</v>
      </c>
      <c r="D100" s="386" t="s">
        <v>132</v>
      </c>
      <c r="E100" s="376"/>
      <c r="F100" s="376"/>
      <c r="G100" s="446" t="s">
        <v>12</v>
      </c>
      <c r="H100" s="341">
        <f t="shared" si="23"/>
        <v>8030</v>
      </c>
      <c r="I100" s="447">
        <f t="shared" si="24"/>
        <v>8430</v>
      </c>
      <c r="J100" s="436">
        <f t="shared" si="15"/>
        <v>3830</v>
      </c>
      <c r="K100" s="437">
        <f t="shared" si="16"/>
        <v>4020</v>
      </c>
      <c r="L100" s="436">
        <f>'Чарли  в пленке Квадро'!K107</f>
        <v>4200</v>
      </c>
      <c r="M100" s="326">
        <f t="shared" si="27"/>
        <v>4410</v>
      </c>
      <c r="P100" s="443">
        <v>3830</v>
      </c>
      <c r="R100" s="381"/>
      <c r="S100" s="382"/>
      <c r="T100" s="381"/>
      <c r="U100" s="382"/>
      <c r="V100" s="381"/>
    </row>
    <row r="101" spans="1:22" s="380" customFormat="1" ht="29.25" x14ac:dyDescent="0.25">
      <c r="A101" s="444">
        <v>87</v>
      </c>
      <c r="B101" s="411" t="s">
        <v>133</v>
      </c>
      <c r="C101" s="451" t="s">
        <v>135</v>
      </c>
      <c r="D101" s="452" t="s">
        <v>56</v>
      </c>
      <c r="E101" s="376"/>
      <c r="F101" s="376"/>
      <c r="G101" s="446" t="s">
        <v>12</v>
      </c>
      <c r="H101" s="341">
        <f t="shared" si="23"/>
        <v>7480</v>
      </c>
      <c r="I101" s="447">
        <f t="shared" si="24"/>
        <v>7860</v>
      </c>
      <c r="J101" s="436">
        <f t="shared" si="15"/>
        <v>3510</v>
      </c>
      <c r="K101" s="437">
        <f t="shared" si="16"/>
        <v>3690</v>
      </c>
      <c r="L101" s="436">
        <f>'Чарли  в пленке Квадро'!K108</f>
        <v>3970</v>
      </c>
      <c r="M101" s="326">
        <f t="shared" si="27"/>
        <v>4170</v>
      </c>
      <c r="P101" s="443">
        <v>3510</v>
      </c>
      <c r="R101" s="381"/>
      <c r="S101" s="382"/>
      <c r="T101" s="381"/>
      <c r="U101" s="382"/>
      <c r="V101" s="381"/>
    </row>
    <row r="102" spans="1:22" s="380" customFormat="1" ht="18" x14ac:dyDescent="0.25">
      <c r="A102" s="444">
        <v>88</v>
      </c>
      <c r="B102" s="411" t="s">
        <v>109</v>
      </c>
      <c r="C102" s="453" t="s">
        <v>110</v>
      </c>
      <c r="D102" s="452" t="s">
        <v>149</v>
      </c>
      <c r="E102" s="376">
        <v>3</v>
      </c>
      <c r="F102" s="376">
        <v>0.04</v>
      </c>
      <c r="G102" s="450" t="s">
        <v>12</v>
      </c>
      <c r="H102" s="341">
        <f t="shared" si="23"/>
        <v>2070</v>
      </c>
      <c r="I102" s="447">
        <f t="shared" si="24"/>
        <v>2180</v>
      </c>
      <c r="J102" s="436">
        <f t="shared" si="15"/>
        <v>1560</v>
      </c>
      <c r="K102" s="437">
        <f t="shared" si="16"/>
        <v>1640</v>
      </c>
      <c r="L102" s="436">
        <f>'Чарли  в пленке Квадро'!K109</f>
        <v>510</v>
      </c>
      <c r="M102" s="326">
        <f t="shared" si="27"/>
        <v>540</v>
      </c>
      <c r="P102" s="443">
        <v>1560</v>
      </c>
      <c r="R102" s="381"/>
      <c r="S102" s="382"/>
      <c r="T102" s="381"/>
      <c r="U102" s="382"/>
      <c r="V102" s="381"/>
    </row>
    <row r="103" spans="1:22" s="380" customFormat="1" ht="27" x14ac:dyDescent="0.25">
      <c r="A103" s="444">
        <v>89</v>
      </c>
      <c r="B103" s="411" t="s">
        <v>111</v>
      </c>
      <c r="C103" s="453" t="s">
        <v>112</v>
      </c>
      <c r="D103" s="452" t="s">
        <v>149</v>
      </c>
      <c r="E103" s="376">
        <v>3</v>
      </c>
      <c r="F103" s="376">
        <v>0.04</v>
      </c>
      <c r="G103" s="450" t="s">
        <v>12</v>
      </c>
      <c r="H103" s="341">
        <f t="shared" si="23"/>
        <v>2540</v>
      </c>
      <c r="I103" s="447">
        <f t="shared" si="24"/>
        <v>2670</v>
      </c>
      <c r="J103" s="436">
        <f t="shared" si="15"/>
        <v>1560</v>
      </c>
      <c r="K103" s="437">
        <f t="shared" si="16"/>
        <v>1640</v>
      </c>
      <c r="L103" s="436">
        <f>'Чарли  в пленке Квадро'!K110</f>
        <v>980</v>
      </c>
      <c r="M103" s="326">
        <f t="shared" si="27"/>
        <v>1030</v>
      </c>
      <c r="P103" s="443">
        <v>1560</v>
      </c>
      <c r="R103" s="381"/>
      <c r="S103" s="382"/>
      <c r="T103" s="381"/>
      <c r="U103" s="382"/>
      <c r="V103" s="381"/>
    </row>
    <row r="104" spans="1:22" s="380" customFormat="1" x14ac:dyDescent="0.25">
      <c r="A104" s="444">
        <v>90</v>
      </c>
      <c r="B104" s="385" t="s">
        <v>92</v>
      </c>
      <c r="C104" s="388" t="s">
        <v>248</v>
      </c>
      <c r="D104" s="392" t="s">
        <v>94</v>
      </c>
      <c r="E104" s="376">
        <v>6</v>
      </c>
      <c r="F104" s="376">
        <v>0.02</v>
      </c>
      <c r="G104" s="446" t="s">
        <v>191</v>
      </c>
      <c r="H104" s="341">
        <f t="shared" si="23"/>
        <v>1460</v>
      </c>
      <c r="I104" s="447">
        <f t="shared" si="24"/>
        <v>1540</v>
      </c>
      <c r="J104" s="436">
        <f t="shared" si="15"/>
        <v>1340</v>
      </c>
      <c r="K104" s="437">
        <f t="shared" si="16"/>
        <v>1410</v>
      </c>
      <c r="L104" s="436">
        <f>'Чарли  в пленке Квадро'!K111</f>
        <v>120</v>
      </c>
      <c r="M104" s="326">
        <f t="shared" si="27"/>
        <v>130</v>
      </c>
      <c r="P104" s="443">
        <v>1340</v>
      </c>
      <c r="R104" s="381"/>
      <c r="S104" s="382"/>
      <c r="T104" s="381"/>
      <c r="U104" s="382"/>
      <c r="V104" s="381"/>
    </row>
    <row r="105" spans="1:22" s="380" customFormat="1" x14ac:dyDescent="0.25">
      <c r="A105" s="444">
        <v>91</v>
      </c>
      <c r="B105" s="385" t="s">
        <v>93</v>
      </c>
      <c r="C105" s="388" t="s">
        <v>248</v>
      </c>
      <c r="D105" s="392" t="s">
        <v>95</v>
      </c>
      <c r="E105" s="376">
        <v>5</v>
      </c>
      <c r="F105" s="376">
        <v>0.01</v>
      </c>
      <c r="G105" s="446" t="s">
        <v>12</v>
      </c>
      <c r="H105" s="341">
        <f t="shared" si="23"/>
        <v>1130</v>
      </c>
      <c r="I105" s="447">
        <f t="shared" si="24"/>
        <v>1180</v>
      </c>
      <c r="J105" s="436">
        <f t="shared" si="15"/>
        <v>1040</v>
      </c>
      <c r="K105" s="437">
        <f t="shared" si="16"/>
        <v>1090</v>
      </c>
      <c r="L105" s="436">
        <f>'Чарли  в пленке Квадро'!K112</f>
        <v>90</v>
      </c>
      <c r="M105" s="326">
        <f t="shared" si="27"/>
        <v>90</v>
      </c>
      <c r="P105" s="443">
        <v>1040</v>
      </c>
      <c r="R105" s="381"/>
      <c r="S105" s="382"/>
      <c r="T105" s="381"/>
      <c r="U105" s="382"/>
      <c r="V105" s="381"/>
    </row>
    <row r="106" spans="1:22" s="380" customFormat="1" ht="19.5" x14ac:dyDescent="0.25">
      <c r="A106" s="444">
        <v>92</v>
      </c>
      <c r="B106" s="373" t="s">
        <v>57</v>
      </c>
      <c r="C106" s="445" t="s">
        <v>58</v>
      </c>
      <c r="D106" s="375" t="s">
        <v>59</v>
      </c>
      <c r="E106" s="393">
        <v>3</v>
      </c>
      <c r="F106" s="454">
        <v>0.01</v>
      </c>
      <c r="G106" s="446" t="s">
        <v>170</v>
      </c>
      <c r="H106" s="341">
        <f t="shared" si="23"/>
        <v>670</v>
      </c>
      <c r="I106" s="447">
        <f t="shared" si="24"/>
        <v>700</v>
      </c>
      <c r="J106" s="436">
        <f t="shared" si="15"/>
        <v>670</v>
      </c>
      <c r="K106" s="437">
        <f t="shared" si="16"/>
        <v>700</v>
      </c>
      <c r="L106" s="436"/>
      <c r="M106" s="326">
        <f t="shared" si="27"/>
        <v>0</v>
      </c>
      <c r="P106" s="443">
        <v>670</v>
      </c>
      <c r="R106" s="381"/>
      <c r="S106" s="382"/>
      <c r="T106" s="381"/>
      <c r="U106" s="382"/>
      <c r="V106" s="381"/>
    </row>
    <row r="107" spans="1:22" s="380" customFormat="1" ht="19.5" x14ac:dyDescent="0.25">
      <c r="A107" s="444">
        <v>93</v>
      </c>
      <c r="B107" s="373" t="s">
        <v>60</v>
      </c>
      <c r="C107" s="445" t="s">
        <v>58</v>
      </c>
      <c r="D107" s="375" t="s">
        <v>61</v>
      </c>
      <c r="E107" s="393">
        <v>1</v>
      </c>
      <c r="F107" s="454">
        <v>0.01</v>
      </c>
      <c r="G107" s="446" t="s">
        <v>170</v>
      </c>
      <c r="H107" s="341">
        <f t="shared" si="23"/>
        <v>220</v>
      </c>
      <c r="I107" s="447">
        <f t="shared" si="24"/>
        <v>230</v>
      </c>
      <c r="J107" s="436">
        <f t="shared" si="15"/>
        <v>220</v>
      </c>
      <c r="K107" s="437">
        <f t="shared" si="16"/>
        <v>230</v>
      </c>
      <c r="L107" s="436"/>
      <c r="M107" s="326">
        <f t="shared" si="27"/>
        <v>0</v>
      </c>
      <c r="P107" s="443">
        <v>220</v>
      </c>
      <c r="R107" s="381"/>
      <c r="S107" s="382"/>
      <c r="T107" s="381"/>
      <c r="U107" s="382"/>
      <c r="V107" s="381"/>
    </row>
    <row r="108" spans="1:22" s="380" customFormat="1" ht="19.5" x14ac:dyDescent="0.25">
      <c r="A108" s="444">
        <v>94</v>
      </c>
      <c r="B108" s="373" t="s">
        <v>62</v>
      </c>
      <c r="C108" s="445" t="s">
        <v>63</v>
      </c>
      <c r="D108" s="375" t="s">
        <v>64</v>
      </c>
      <c r="E108" s="393">
        <v>6</v>
      </c>
      <c r="F108" s="454">
        <v>0.02</v>
      </c>
      <c r="G108" s="446" t="s">
        <v>170</v>
      </c>
      <c r="H108" s="341">
        <f t="shared" si="23"/>
        <v>1170</v>
      </c>
      <c r="I108" s="447">
        <f t="shared" si="24"/>
        <v>1230</v>
      </c>
      <c r="J108" s="436">
        <f t="shared" si="15"/>
        <v>1170</v>
      </c>
      <c r="K108" s="437">
        <f t="shared" si="16"/>
        <v>1230</v>
      </c>
      <c r="L108" s="436"/>
      <c r="M108" s="326">
        <f t="shared" si="27"/>
        <v>0</v>
      </c>
      <c r="P108" s="443">
        <v>1170</v>
      </c>
      <c r="R108" s="382"/>
      <c r="S108" s="382"/>
      <c r="T108" s="381"/>
      <c r="U108" s="382"/>
      <c r="V108" s="381"/>
    </row>
    <row r="109" spans="1:22" s="380" customFormat="1" ht="19.5" x14ac:dyDescent="0.25">
      <c r="A109" s="444">
        <v>95</v>
      </c>
      <c r="B109" s="409" t="s">
        <v>65</v>
      </c>
      <c r="C109" s="448" t="s">
        <v>63</v>
      </c>
      <c r="D109" s="455" t="s">
        <v>66</v>
      </c>
      <c r="E109" s="454">
        <v>3</v>
      </c>
      <c r="F109" s="454">
        <v>0.02</v>
      </c>
      <c r="G109" s="450" t="s">
        <v>170</v>
      </c>
      <c r="H109" s="341">
        <f t="shared" si="23"/>
        <v>640</v>
      </c>
      <c r="I109" s="447">
        <f t="shared" si="24"/>
        <v>670</v>
      </c>
      <c r="J109" s="436">
        <f t="shared" ref="J109:J117" si="36">ROUND(P109*(1+ОбщаяНаценка/100),-1)</f>
        <v>640</v>
      </c>
      <c r="K109" s="437">
        <f t="shared" si="16"/>
        <v>670</v>
      </c>
      <c r="L109" s="436"/>
      <c r="M109" s="326">
        <f t="shared" si="27"/>
        <v>0</v>
      </c>
      <c r="P109" s="443">
        <v>640</v>
      </c>
      <c r="R109" s="382"/>
      <c r="S109" s="382"/>
      <c r="T109" s="381"/>
      <c r="U109" s="382"/>
      <c r="V109" s="381"/>
    </row>
    <row r="110" spans="1:22" s="380" customFormat="1" ht="19.5" x14ac:dyDescent="0.25">
      <c r="A110" s="456">
        <v>96</v>
      </c>
      <c r="B110" s="373" t="s">
        <v>67</v>
      </c>
      <c r="C110" s="445" t="s">
        <v>68</v>
      </c>
      <c r="D110" s="375" t="s">
        <v>69</v>
      </c>
      <c r="E110" s="393">
        <v>16</v>
      </c>
      <c r="F110" s="454">
        <v>0.04</v>
      </c>
      <c r="G110" s="446" t="s">
        <v>170</v>
      </c>
      <c r="H110" s="341">
        <f t="shared" si="23"/>
        <v>3220</v>
      </c>
      <c r="I110" s="447">
        <f t="shared" si="24"/>
        <v>3380</v>
      </c>
      <c r="J110" s="436">
        <f t="shared" si="36"/>
        <v>3220</v>
      </c>
      <c r="K110" s="437">
        <f t="shared" si="16"/>
        <v>3380</v>
      </c>
      <c r="L110" s="436"/>
      <c r="M110" s="326">
        <f t="shared" si="27"/>
        <v>0</v>
      </c>
      <c r="P110" s="443">
        <v>3220</v>
      </c>
      <c r="R110" s="382"/>
      <c r="S110" s="382"/>
      <c r="T110" s="381"/>
      <c r="U110" s="382"/>
      <c r="V110" s="381"/>
    </row>
    <row r="111" spans="1:22" s="380" customFormat="1" ht="19.5" x14ac:dyDescent="0.25">
      <c r="A111" s="403">
        <v>97</v>
      </c>
      <c r="B111" s="385" t="s">
        <v>154</v>
      </c>
      <c r="C111" s="445" t="s">
        <v>58</v>
      </c>
      <c r="D111" s="392" t="s">
        <v>147</v>
      </c>
      <c r="E111" s="376"/>
      <c r="F111" s="393"/>
      <c r="G111" s="457" t="s">
        <v>170</v>
      </c>
      <c r="H111" s="341">
        <f t="shared" si="23"/>
        <v>830</v>
      </c>
      <c r="I111" s="447">
        <f t="shared" si="24"/>
        <v>870</v>
      </c>
      <c r="J111" s="436">
        <f t="shared" si="36"/>
        <v>830</v>
      </c>
      <c r="K111" s="437">
        <f t="shared" si="16"/>
        <v>870</v>
      </c>
      <c r="L111" s="436"/>
      <c r="M111" s="326">
        <f t="shared" si="27"/>
        <v>0</v>
      </c>
      <c r="P111" s="443">
        <v>830</v>
      </c>
      <c r="R111" s="382"/>
      <c r="S111" s="382"/>
      <c r="T111" s="381"/>
      <c r="U111" s="382"/>
      <c r="V111" s="381"/>
    </row>
    <row r="112" spans="1:22" s="380" customFormat="1" ht="19.5" x14ac:dyDescent="0.25">
      <c r="A112" s="403">
        <v>98</v>
      </c>
      <c r="B112" s="385" t="s">
        <v>121</v>
      </c>
      <c r="C112" s="458" t="s">
        <v>123</v>
      </c>
      <c r="D112" s="392" t="s">
        <v>137</v>
      </c>
      <c r="E112" s="376"/>
      <c r="F112" s="393"/>
      <c r="G112" s="457" t="s">
        <v>170</v>
      </c>
      <c r="H112" s="341">
        <f t="shared" si="23"/>
        <v>3550</v>
      </c>
      <c r="I112" s="447">
        <f t="shared" si="24"/>
        <v>3730</v>
      </c>
      <c r="J112" s="436">
        <f t="shared" si="36"/>
        <v>3550</v>
      </c>
      <c r="K112" s="437">
        <f t="shared" si="16"/>
        <v>3730</v>
      </c>
      <c r="L112" s="436"/>
      <c r="M112" s="326">
        <f t="shared" si="27"/>
        <v>0</v>
      </c>
      <c r="P112" s="443">
        <v>3550</v>
      </c>
      <c r="R112" s="382"/>
      <c r="S112" s="382"/>
      <c r="T112" s="381"/>
      <c r="U112" s="382"/>
      <c r="V112" s="381"/>
    </row>
    <row r="113" spans="1:22" s="380" customFormat="1" ht="19.5" x14ac:dyDescent="0.25">
      <c r="A113" s="403">
        <v>99</v>
      </c>
      <c r="B113" s="385" t="s">
        <v>240</v>
      </c>
      <c r="C113" s="414" t="s">
        <v>123</v>
      </c>
      <c r="D113" s="392" t="s">
        <v>242</v>
      </c>
      <c r="E113" s="376"/>
      <c r="F113" s="454"/>
      <c r="G113" s="457" t="s">
        <v>170</v>
      </c>
      <c r="H113" s="341">
        <f t="shared" si="23"/>
        <v>3990</v>
      </c>
      <c r="I113" s="447">
        <f t="shared" si="24"/>
        <v>4190</v>
      </c>
      <c r="J113" s="436">
        <f t="shared" si="36"/>
        <v>3990</v>
      </c>
      <c r="K113" s="437">
        <f t="shared" si="16"/>
        <v>4190</v>
      </c>
      <c r="L113" s="436"/>
      <c r="M113" s="326">
        <f t="shared" si="27"/>
        <v>0</v>
      </c>
      <c r="P113" s="443">
        <v>3990</v>
      </c>
      <c r="R113" s="382"/>
      <c r="S113" s="382"/>
      <c r="T113" s="381"/>
      <c r="U113" s="382"/>
      <c r="V113" s="381"/>
    </row>
    <row r="114" spans="1:22" s="380" customFormat="1" ht="19.5" x14ac:dyDescent="0.25">
      <c r="A114" s="403">
        <v>100</v>
      </c>
      <c r="B114" s="385" t="s">
        <v>241</v>
      </c>
      <c r="C114" s="388" t="s">
        <v>123</v>
      </c>
      <c r="D114" s="392" t="s">
        <v>243</v>
      </c>
      <c r="E114" s="376"/>
      <c r="F114" s="454"/>
      <c r="G114" s="457" t="s">
        <v>170</v>
      </c>
      <c r="H114" s="341">
        <f t="shared" si="23"/>
        <v>3990</v>
      </c>
      <c r="I114" s="447">
        <f t="shared" si="24"/>
        <v>4190</v>
      </c>
      <c r="J114" s="436">
        <f t="shared" si="36"/>
        <v>3990</v>
      </c>
      <c r="K114" s="437">
        <f t="shared" si="16"/>
        <v>4190</v>
      </c>
      <c r="L114" s="436"/>
      <c r="M114" s="326">
        <f t="shared" si="27"/>
        <v>0</v>
      </c>
      <c r="P114" s="443">
        <v>3990</v>
      </c>
      <c r="R114" s="382"/>
      <c r="S114" s="382"/>
      <c r="T114" s="381"/>
      <c r="U114" s="382"/>
      <c r="V114" s="381"/>
    </row>
    <row r="115" spans="1:22" s="380" customFormat="1" ht="29.25" x14ac:dyDescent="0.25">
      <c r="A115" s="403">
        <v>101</v>
      </c>
      <c r="B115" s="385" t="s">
        <v>290</v>
      </c>
      <c r="C115" s="388" t="s">
        <v>245</v>
      </c>
      <c r="D115" s="392" t="s">
        <v>244</v>
      </c>
      <c r="E115" s="376"/>
      <c r="F115" s="454"/>
      <c r="G115" s="457" t="s">
        <v>170</v>
      </c>
      <c r="H115" s="341">
        <f t="shared" si="23"/>
        <v>490</v>
      </c>
      <c r="I115" s="447">
        <f t="shared" si="24"/>
        <v>510</v>
      </c>
      <c r="J115" s="436">
        <f t="shared" si="36"/>
        <v>490</v>
      </c>
      <c r="K115" s="437">
        <f t="shared" si="16"/>
        <v>510</v>
      </c>
      <c r="L115" s="436"/>
      <c r="M115" s="326">
        <f t="shared" si="27"/>
        <v>0</v>
      </c>
      <c r="P115" s="443">
        <v>490</v>
      </c>
      <c r="R115" s="382"/>
      <c r="S115" s="382"/>
      <c r="T115" s="381"/>
      <c r="U115" s="382"/>
      <c r="V115" s="381"/>
    </row>
    <row r="116" spans="1:22" s="380" customFormat="1" x14ac:dyDescent="0.25">
      <c r="A116" s="403">
        <v>102</v>
      </c>
      <c r="B116" s="373" t="s">
        <v>70</v>
      </c>
      <c r="C116" s="445" t="s">
        <v>71</v>
      </c>
      <c r="D116" s="375" t="s">
        <v>72</v>
      </c>
      <c r="E116" s="393">
        <v>4</v>
      </c>
      <c r="F116" s="454">
        <v>0.01</v>
      </c>
      <c r="G116" s="446" t="s">
        <v>170</v>
      </c>
      <c r="H116" s="341">
        <f t="shared" si="23"/>
        <v>1290</v>
      </c>
      <c r="I116" s="447">
        <f t="shared" si="24"/>
        <v>1350</v>
      </c>
      <c r="J116" s="436">
        <f t="shared" si="36"/>
        <v>820</v>
      </c>
      <c r="K116" s="437">
        <f t="shared" si="16"/>
        <v>860</v>
      </c>
      <c r="L116" s="436">
        <f>'Чарли  в пленке Квадро'!K123</f>
        <v>470</v>
      </c>
      <c r="M116" s="326">
        <f t="shared" si="27"/>
        <v>490</v>
      </c>
      <c r="P116" s="443">
        <v>820</v>
      </c>
      <c r="R116" s="382"/>
      <c r="S116" s="382"/>
      <c r="T116" s="381"/>
      <c r="U116" s="382"/>
      <c r="V116" s="381"/>
    </row>
    <row r="117" spans="1:22" s="380" customFormat="1" ht="15.75" thickBot="1" x14ac:dyDescent="0.3">
      <c r="A117" s="403">
        <v>103</v>
      </c>
      <c r="B117" s="373" t="s">
        <v>73</v>
      </c>
      <c r="C117" s="445" t="s">
        <v>71</v>
      </c>
      <c r="D117" s="375" t="s">
        <v>74</v>
      </c>
      <c r="E117" s="393">
        <v>4</v>
      </c>
      <c r="F117" s="393">
        <v>0.01</v>
      </c>
      <c r="G117" s="446"/>
      <c r="H117" s="343">
        <f t="shared" si="23"/>
        <v>1010</v>
      </c>
      <c r="I117" s="459">
        <f t="shared" si="24"/>
        <v>1060</v>
      </c>
      <c r="J117" s="438">
        <f t="shared" si="36"/>
        <v>1010</v>
      </c>
      <c r="K117" s="439">
        <f t="shared" si="16"/>
        <v>1060</v>
      </c>
      <c r="L117" s="438"/>
      <c r="M117" s="326">
        <f t="shared" si="27"/>
        <v>0</v>
      </c>
      <c r="P117" s="443">
        <v>1010</v>
      </c>
      <c r="R117" s="382"/>
      <c r="S117" s="382"/>
      <c r="T117" s="381"/>
      <c r="U117" s="382"/>
      <c r="V117" s="381"/>
    </row>
    <row r="118" spans="1:22" x14ac:dyDescent="0.25">
      <c r="C118" s="99"/>
      <c r="D118" s="8"/>
      <c r="E118" s="10"/>
      <c r="F118" s="14"/>
      <c r="H118" s="154"/>
      <c r="I118" s="154"/>
      <c r="J118" s="344"/>
      <c r="K118" s="344"/>
      <c r="L118" s="344"/>
      <c r="M118" s="344"/>
    </row>
    <row r="119" spans="1:22" x14ac:dyDescent="0.25">
      <c r="E119" s="10"/>
      <c r="F119" s="14"/>
      <c r="H119" s="154"/>
      <c r="I119" s="154"/>
      <c r="J119" s="344"/>
      <c r="K119" s="344"/>
      <c r="L119" s="344"/>
      <c r="M119" s="344"/>
    </row>
    <row r="120" spans="1:22" x14ac:dyDescent="0.25">
      <c r="E120" s="10"/>
      <c r="F120" s="14"/>
    </row>
    <row r="121" spans="1:22" x14ac:dyDescent="0.25">
      <c r="E121" s="10"/>
      <c r="F121" s="14"/>
    </row>
    <row r="122" spans="1:22" x14ac:dyDescent="0.25">
      <c r="C122" s="99"/>
      <c r="E122" s="10"/>
      <c r="F122" s="14"/>
    </row>
    <row r="123" spans="1:22" x14ac:dyDescent="0.25">
      <c r="C123" s="99"/>
      <c r="E123" s="10"/>
      <c r="F123" s="14"/>
    </row>
  </sheetData>
  <mergeCells count="3">
    <mergeCell ref="H15:I15"/>
    <mergeCell ref="J15:K15"/>
    <mergeCell ref="L15:M15"/>
  </mergeCells>
  <pageMargins left="0.19685039370078741" right="0" top="0" bottom="0" header="0.31496062992125984" footer="0.31496062992125984"/>
  <pageSetup paperSize="9" scale="62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U125"/>
  <sheetViews>
    <sheetView topLeftCell="A25" zoomScaleNormal="100" zoomScalePageLayoutView="150" workbookViewId="0">
      <selection activeCell="K45" sqref="K45"/>
    </sheetView>
  </sheetViews>
  <sheetFormatPr defaultRowHeight="15" x14ac:dyDescent="0.25"/>
  <cols>
    <col min="1" max="1" width="2.42578125" style="13" customWidth="1"/>
    <col min="2" max="2" width="17.7109375" style="82" customWidth="1"/>
    <col min="3" max="3" width="17" style="62" customWidth="1"/>
    <col min="4" max="4" width="10.85546875" style="52" customWidth="1"/>
    <col min="5" max="5" width="3.85546875" style="21" customWidth="1"/>
    <col min="6" max="6" width="4.42578125" style="21" customWidth="1"/>
    <col min="7" max="7" width="9" style="21" customWidth="1"/>
    <col min="8" max="8" width="7.85546875" style="21" customWidth="1"/>
    <col min="9" max="10" width="7.85546875" style="26" customWidth="1"/>
    <col min="11" max="11" width="16" style="26" customWidth="1"/>
    <col min="12" max="12" width="10.7109375" style="26" customWidth="1"/>
    <col min="15" max="15" width="8" style="26" hidden="1" customWidth="1"/>
    <col min="17" max="21" width="9.140625" style="352"/>
  </cols>
  <sheetData>
    <row r="1" spans="1:21" x14ac:dyDescent="0.25">
      <c r="A1" s="7"/>
      <c r="B1" s="78"/>
      <c r="D1" s="61"/>
    </row>
    <row r="2" spans="1:21" x14ac:dyDescent="0.25">
      <c r="A2" s="11"/>
      <c r="B2" s="79"/>
      <c r="D2" s="16"/>
    </row>
    <row r="3" spans="1:21" x14ac:dyDescent="0.25">
      <c r="A3" s="11"/>
      <c r="B3" s="79"/>
      <c r="D3" s="60"/>
    </row>
    <row r="4" spans="1:21" s="5" customFormat="1" ht="12" x14ac:dyDescent="0.2">
      <c r="A4" s="83" t="s">
        <v>8</v>
      </c>
      <c r="B4" s="84" t="s">
        <v>224</v>
      </c>
      <c r="C4" s="72"/>
      <c r="D4" s="2"/>
      <c r="E4" s="1"/>
      <c r="F4" s="1"/>
      <c r="G4" s="1"/>
      <c r="H4" s="1"/>
      <c r="I4" s="85"/>
      <c r="J4" s="85"/>
      <c r="K4" s="85"/>
      <c r="L4" s="85"/>
      <c r="O4" s="85"/>
      <c r="Q4" s="460"/>
      <c r="R4" s="460"/>
      <c r="S4" s="460"/>
      <c r="T4" s="460"/>
      <c r="U4" s="460"/>
    </row>
    <row r="5" spans="1:21" s="5" customFormat="1" ht="12" x14ac:dyDescent="0.2">
      <c r="A5" s="83"/>
      <c r="B5" s="86"/>
      <c r="C5" s="72"/>
      <c r="D5" s="2"/>
      <c r="E5" s="1"/>
      <c r="F5" s="1"/>
      <c r="G5" s="1"/>
      <c r="H5" s="1"/>
      <c r="I5" s="85"/>
      <c r="J5" s="85"/>
      <c r="K5" s="85"/>
      <c r="L5" s="85"/>
      <c r="O5" s="85"/>
      <c r="Q5" s="460"/>
      <c r="R5" s="460"/>
      <c r="S5" s="460"/>
      <c r="T5" s="460"/>
      <c r="U5" s="460"/>
    </row>
    <row r="6" spans="1:21" s="5" customFormat="1" ht="12" x14ac:dyDescent="0.2">
      <c r="A6" s="83"/>
      <c r="B6" s="87" t="s">
        <v>223</v>
      </c>
      <c r="C6" s="72"/>
      <c r="D6" s="2"/>
      <c r="E6" s="1"/>
      <c r="F6" s="1"/>
      <c r="G6" s="1"/>
      <c r="H6" s="1"/>
      <c r="I6" s="85"/>
      <c r="J6" s="85"/>
      <c r="K6" s="85"/>
      <c r="L6" s="85"/>
      <c r="O6" s="85"/>
      <c r="Q6" s="460"/>
      <c r="R6" s="460"/>
      <c r="S6" s="460"/>
      <c r="T6" s="460"/>
      <c r="U6" s="460"/>
    </row>
    <row r="7" spans="1:21" x14ac:dyDescent="0.25">
      <c r="B7" s="80" t="s">
        <v>7</v>
      </c>
      <c r="C7" s="182" t="s">
        <v>383</v>
      </c>
      <c r="D7" s="183"/>
    </row>
    <row r="8" spans="1:21" x14ac:dyDescent="0.25">
      <c r="B8" s="160" t="s">
        <v>5</v>
      </c>
      <c r="C8" s="166"/>
    </row>
    <row r="9" spans="1:21" x14ac:dyDescent="0.25">
      <c r="B9" s="156" t="s">
        <v>103</v>
      </c>
      <c r="C9" s="165" t="s">
        <v>76</v>
      </c>
    </row>
    <row r="10" spans="1:21" x14ac:dyDescent="0.25">
      <c r="B10" s="156"/>
      <c r="C10" s="165" t="s">
        <v>172</v>
      </c>
    </row>
    <row r="11" spans="1:21" x14ac:dyDescent="0.25">
      <c r="B11" s="156" t="s">
        <v>4</v>
      </c>
      <c r="C11" s="72" t="s">
        <v>124</v>
      </c>
    </row>
    <row r="12" spans="1:21" x14ac:dyDescent="0.25">
      <c r="B12" s="155"/>
      <c r="C12" s="72"/>
    </row>
    <row r="13" spans="1:21" s="266" customFormat="1" x14ac:dyDescent="0.25">
      <c r="A13" s="13"/>
      <c r="B13" s="162" t="s">
        <v>316</v>
      </c>
      <c r="C13" s="265" t="s">
        <v>362</v>
      </c>
      <c r="E13" s="265"/>
      <c r="F13" s="265"/>
      <c r="G13" s="291"/>
      <c r="H13" s="291"/>
      <c r="I13" s="93"/>
      <c r="K13" s="292"/>
      <c r="L13" s="292"/>
      <c r="M13" s="26"/>
      <c r="N13" s="93"/>
      <c r="Q13" s="352"/>
      <c r="R13" s="352"/>
      <c r="S13" s="352"/>
      <c r="T13" s="352"/>
      <c r="U13" s="352"/>
    </row>
    <row r="14" spans="1:21" s="266" customFormat="1" ht="15.75" thickBot="1" x14ac:dyDescent="0.3">
      <c r="A14" s="13"/>
      <c r="B14" s="162"/>
      <c r="C14" s="189" t="s">
        <v>385</v>
      </c>
      <c r="E14" s="265"/>
      <c r="F14" s="265"/>
      <c r="G14" s="291"/>
      <c r="H14" s="291"/>
      <c r="I14" s="93"/>
      <c r="K14" s="292"/>
      <c r="L14" s="292"/>
      <c r="M14" s="26"/>
      <c r="N14" s="93"/>
      <c r="Q14" s="352"/>
      <c r="R14" s="352"/>
      <c r="S14" s="352"/>
      <c r="T14" s="352"/>
      <c r="U14" s="352"/>
    </row>
    <row r="15" spans="1:21" s="266" customFormat="1" ht="15.75" x14ac:dyDescent="0.25">
      <c r="A15" s="13"/>
      <c r="B15" s="164" t="s">
        <v>317</v>
      </c>
      <c r="C15" s="166"/>
      <c r="D15" s="165"/>
      <c r="E15" s="265"/>
      <c r="F15" s="21"/>
      <c r="G15" s="541" t="s">
        <v>366</v>
      </c>
      <c r="H15" s="542"/>
      <c r="I15" s="543" t="s">
        <v>12</v>
      </c>
      <c r="J15" s="544"/>
      <c r="K15" s="541" t="s">
        <v>367</v>
      </c>
      <c r="L15" s="542"/>
      <c r="M15" s="26"/>
      <c r="Q15" s="352"/>
      <c r="R15" s="352"/>
      <c r="S15" s="352"/>
      <c r="T15" s="352"/>
      <c r="U15" s="352"/>
    </row>
    <row r="16" spans="1:21" ht="16.5" x14ac:dyDescent="0.25">
      <c r="A16" s="229" t="s">
        <v>0</v>
      </c>
      <c r="B16" s="231" t="s">
        <v>3</v>
      </c>
      <c r="C16" s="227" t="s">
        <v>2</v>
      </c>
      <c r="D16" s="228" t="s">
        <v>9</v>
      </c>
      <c r="E16" s="232" t="s">
        <v>1</v>
      </c>
      <c r="F16" s="304" t="s">
        <v>102</v>
      </c>
      <c r="G16" s="317" t="s">
        <v>348</v>
      </c>
      <c r="H16" s="319" t="s">
        <v>382</v>
      </c>
      <c r="I16" s="317" t="s">
        <v>348</v>
      </c>
      <c r="J16" s="319" t="s">
        <v>382</v>
      </c>
      <c r="K16" s="317" t="s">
        <v>348</v>
      </c>
      <c r="L16" s="319" t="s">
        <v>382</v>
      </c>
      <c r="O16" s="230" t="s">
        <v>346</v>
      </c>
    </row>
    <row r="17" spans="1:19" x14ac:dyDescent="0.25">
      <c r="A17" s="200">
        <v>1</v>
      </c>
      <c r="B17" s="201" t="s">
        <v>178</v>
      </c>
      <c r="C17" s="64" t="s">
        <v>184</v>
      </c>
      <c r="D17" s="31" t="s">
        <v>185</v>
      </c>
      <c r="E17" s="74"/>
      <c r="F17" s="212"/>
      <c r="G17" s="320">
        <f>I17+K17</f>
        <v>1700</v>
      </c>
      <c r="H17" s="321">
        <f>J17+L17</f>
        <v>1790</v>
      </c>
      <c r="I17" s="345">
        <f t="shared" ref="I17:I39" si="0">ROUND(O17*(1+ОбщаяНаценка/100),-1)</f>
        <v>330</v>
      </c>
      <c r="J17" s="321">
        <f>ROUND(I17*1.05,-1)</f>
        <v>350</v>
      </c>
      <c r="K17" s="345">
        <f>'Чарли в пленке Тесс'!L17</f>
        <v>1370</v>
      </c>
      <c r="L17" s="326">
        <f>ROUND(K17*1.05,-1)</f>
        <v>1440</v>
      </c>
      <c r="M17" s="172" t="s">
        <v>321</v>
      </c>
      <c r="N17" s="172"/>
      <c r="O17" s="349">
        <v>330</v>
      </c>
      <c r="Q17" s="258"/>
      <c r="S17" s="258"/>
    </row>
    <row r="18" spans="1:19" x14ac:dyDescent="0.25">
      <c r="A18" s="200">
        <v>2</v>
      </c>
      <c r="B18" s="238" t="s">
        <v>328</v>
      </c>
      <c r="C18" s="142" t="s">
        <v>184</v>
      </c>
      <c r="D18" s="249" t="s">
        <v>329</v>
      </c>
      <c r="E18" s="171"/>
      <c r="F18" s="215"/>
      <c r="G18" s="320">
        <f t="shared" ref="G18:G81" si="1">I18+K18</f>
        <v>1760</v>
      </c>
      <c r="H18" s="321">
        <f t="shared" ref="H18:H81" si="2">J18+L18</f>
        <v>1850</v>
      </c>
      <c r="I18" s="345">
        <f t="shared" si="0"/>
        <v>360</v>
      </c>
      <c r="J18" s="321">
        <f t="shared" ref="J18:J70" si="3">ROUND(I18*1.05,-1)</f>
        <v>380</v>
      </c>
      <c r="K18" s="345">
        <f>'Чарли в пленке Тесс'!L18</f>
        <v>1400</v>
      </c>
      <c r="L18" s="326">
        <f t="shared" ref="L18:L81" si="4">ROUND(K18*1.05,-1)</f>
        <v>1470</v>
      </c>
      <c r="M18" s="172" t="s">
        <v>322</v>
      </c>
      <c r="N18" s="173"/>
      <c r="O18" s="349">
        <v>360</v>
      </c>
      <c r="Q18" s="258"/>
      <c r="S18" s="258"/>
    </row>
    <row r="19" spans="1:19" x14ac:dyDescent="0.25">
      <c r="A19" s="200">
        <v>3</v>
      </c>
      <c r="B19" s="238" t="s">
        <v>179</v>
      </c>
      <c r="C19" s="142" t="s">
        <v>184</v>
      </c>
      <c r="D19" s="249" t="s">
        <v>186</v>
      </c>
      <c r="E19" s="171"/>
      <c r="F19" s="215"/>
      <c r="G19" s="320">
        <f t="shared" si="1"/>
        <v>1900</v>
      </c>
      <c r="H19" s="321">
        <f t="shared" si="2"/>
        <v>1990</v>
      </c>
      <c r="I19" s="345">
        <f t="shared" si="0"/>
        <v>430</v>
      </c>
      <c r="J19" s="321">
        <f t="shared" si="3"/>
        <v>450</v>
      </c>
      <c r="K19" s="345">
        <f>'Чарли в пленке Тесс'!L19</f>
        <v>1470</v>
      </c>
      <c r="L19" s="326">
        <f t="shared" si="4"/>
        <v>1540</v>
      </c>
      <c r="M19" s="172" t="s">
        <v>323</v>
      </c>
      <c r="N19" s="172"/>
      <c r="O19" s="349">
        <v>430</v>
      </c>
      <c r="Q19" s="258"/>
      <c r="S19" s="258"/>
    </row>
    <row r="20" spans="1:19" x14ac:dyDescent="0.25">
      <c r="A20" s="200">
        <v>4</v>
      </c>
      <c r="B20" s="238" t="s">
        <v>180</v>
      </c>
      <c r="C20" s="142" t="s">
        <v>184</v>
      </c>
      <c r="D20" s="249" t="s">
        <v>187</v>
      </c>
      <c r="E20" s="171"/>
      <c r="F20" s="215"/>
      <c r="G20" s="320">
        <f t="shared" si="1"/>
        <v>2010</v>
      </c>
      <c r="H20" s="321">
        <f t="shared" si="2"/>
        <v>2110</v>
      </c>
      <c r="I20" s="345">
        <f t="shared" si="0"/>
        <v>480</v>
      </c>
      <c r="J20" s="321">
        <f t="shared" si="3"/>
        <v>500</v>
      </c>
      <c r="K20" s="345">
        <f>'Чарли в пленке Тесс'!L20</f>
        <v>1530</v>
      </c>
      <c r="L20" s="326">
        <f t="shared" si="4"/>
        <v>1610</v>
      </c>
      <c r="M20" s="172" t="s">
        <v>324</v>
      </c>
      <c r="N20" s="172"/>
      <c r="O20" s="349">
        <v>480</v>
      </c>
      <c r="Q20" s="258"/>
      <c r="S20" s="258"/>
    </row>
    <row r="21" spans="1:19" x14ac:dyDescent="0.25">
      <c r="A21" s="200">
        <v>5</v>
      </c>
      <c r="B21" s="238" t="s">
        <v>181</v>
      </c>
      <c r="C21" s="142" t="s">
        <v>184</v>
      </c>
      <c r="D21" s="249" t="s">
        <v>188</v>
      </c>
      <c r="E21" s="171"/>
      <c r="F21" s="215"/>
      <c r="G21" s="320">
        <f t="shared" si="1"/>
        <v>2110</v>
      </c>
      <c r="H21" s="321">
        <f t="shared" si="2"/>
        <v>2220</v>
      </c>
      <c r="I21" s="345">
        <f t="shared" si="0"/>
        <v>530</v>
      </c>
      <c r="J21" s="321">
        <f t="shared" si="3"/>
        <v>560</v>
      </c>
      <c r="K21" s="345">
        <f>'Чарли в пленке Тесс'!L21</f>
        <v>1580</v>
      </c>
      <c r="L21" s="326">
        <f t="shared" si="4"/>
        <v>1660</v>
      </c>
      <c r="M21" s="172" t="s">
        <v>325</v>
      </c>
      <c r="N21" s="172"/>
      <c r="O21" s="349">
        <v>530</v>
      </c>
      <c r="Q21" s="258"/>
      <c r="S21" s="258"/>
    </row>
    <row r="22" spans="1:19" x14ac:dyDescent="0.25">
      <c r="A22" s="200">
        <v>6</v>
      </c>
      <c r="B22" s="238" t="s">
        <v>182</v>
      </c>
      <c r="C22" s="142" t="s">
        <v>184</v>
      </c>
      <c r="D22" s="249" t="s">
        <v>189</v>
      </c>
      <c r="E22" s="171"/>
      <c r="F22" s="215"/>
      <c r="G22" s="320">
        <f t="shared" si="1"/>
        <v>2230</v>
      </c>
      <c r="H22" s="321">
        <f t="shared" si="2"/>
        <v>2340</v>
      </c>
      <c r="I22" s="345">
        <f t="shared" si="0"/>
        <v>620</v>
      </c>
      <c r="J22" s="321">
        <f t="shared" si="3"/>
        <v>650</v>
      </c>
      <c r="K22" s="345">
        <f>'Чарли в пленке Тесс'!L22</f>
        <v>1610</v>
      </c>
      <c r="L22" s="326">
        <f t="shared" si="4"/>
        <v>1690</v>
      </c>
      <c r="M22" s="172"/>
      <c r="N22" s="172"/>
      <c r="O22" s="349">
        <v>620</v>
      </c>
      <c r="Q22" s="258"/>
      <c r="S22" s="258"/>
    </row>
    <row r="23" spans="1:19" x14ac:dyDescent="0.25">
      <c r="A23" s="200">
        <v>7</v>
      </c>
      <c r="B23" s="235" t="s">
        <v>183</v>
      </c>
      <c r="C23" s="142" t="s">
        <v>184</v>
      </c>
      <c r="D23" s="249" t="s">
        <v>190</v>
      </c>
      <c r="E23" s="171"/>
      <c r="F23" s="215"/>
      <c r="G23" s="320">
        <f t="shared" si="1"/>
        <v>700</v>
      </c>
      <c r="H23" s="321">
        <f t="shared" si="2"/>
        <v>730</v>
      </c>
      <c r="I23" s="345">
        <f t="shared" si="0"/>
        <v>40</v>
      </c>
      <c r="J23" s="321">
        <f t="shared" si="3"/>
        <v>40</v>
      </c>
      <c r="K23" s="345">
        <f>'Чарли в пленке Тесс'!L23</f>
        <v>660</v>
      </c>
      <c r="L23" s="326">
        <f t="shared" si="4"/>
        <v>690</v>
      </c>
      <c r="M23" s="172"/>
      <c r="N23" s="172"/>
      <c r="O23" s="349">
        <v>40</v>
      </c>
      <c r="Q23" s="258"/>
      <c r="S23" s="258"/>
    </row>
    <row r="24" spans="1:19" x14ac:dyDescent="0.25">
      <c r="A24" s="200">
        <v>8</v>
      </c>
      <c r="B24" s="238" t="s">
        <v>330</v>
      </c>
      <c r="C24" s="142" t="s">
        <v>184</v>
      </c>
      <c r="D24" s="249" t="s">
        <v>331</v>
      </c>
      <c r="E24" s="171"/>
      <c r="F24" s="215"/>
      <c r="G24" s="320">
        <f t="shared" si="1"/>
        <v>2660</v>
      </c>
      <c r="H24" s="321">
        <f t="shared" si="2"/>
        <v>2790</v>
      </c>
      <c r="I24" s="345">
        <f t="shared" si="0"/>
        <v>420</v>
      </c>
      <c r="J24" s="321">
        <f t="shared" si="3"/>
        <v>440</v>
      </c>
      <c r="K24" s="345">
        <f>'Чарли в пленке Тесс'!L24</f>
        <v>2240</v>
      </c>
      <c r="L24" s="326">
        <f t="shared" si="4"/>
        <v>2350</v>
      </c>
      <c r="M24" s="172"/>
      <c r="N24" s="172"/>
      <c r="O24" s="349">
        <v>420</v>
      </c>
      <c r="Q24" s="258"/>
      <c r="S24" s="258"/>
    </row>
    <row r="25" spans="1:19" x14ac:dyDescent="0.25">
      <c r="A25" s="200">
        <v>9</v>
      </c>
      <c r="B25" s="239" t="s">
        <v>192</v>
      </c>
      <c r="C25" s="178" t="s">
        <v>10</v>
      </c>
      <c r="D25" s="234" t="s">
        <v>11</v>
      </c>
      <c r="E25" s="171">
        <v>2</v>
      </c>
      <c r="F25" s="215">
        <v>0.01</v>
      </c>
      <c r="G25" s="320">
        <f t="shared" si="1"/>
        <v>1530</v>
      </c>
      <c r="H25" s="321">
        <f t="shared" si="2"/>
        <v>1610</v>
      </c>
      <c r="I25" s="345">
        <f t="shared" si="0"/>
        <v>590</v>
      </c>
      <c r="J25" s="321">
        <f t="shared" si="3"/>
        <v>620</v>
      </c>
      <c r="K25" s="345">
        <f>'Чарли в пленке Тесс'!L25</f>
        <v>940</v>
      </c>
      <c r="L25" s="326">
        <f t="shared" si="4"/>
        <v>990</v>
      </c>
      <c r="O25" s="349">
        <v>590</v>
      </c>
      <c r="Q25" s="258"/>
      <c r="S25" s="258"/>
    </row>
    <row r="26" spans="1:19" ht="17.25" customHeight="1" x14ac:dyDescent="0.25">
      <c r="A26" s="200">
        <v>10</v>
      </c>
      <c r="B26" s="204" t="s">
        <v>196</v>
      </c>
      <c r="C26" s="66" t="s">
        <v>217</v>
      </c>
      <c r="D26" s="25" t="s">
        <v>173</v>
      </c>
      <c r="E26" s="74"/>
      <c r="F26" s="212"/>
      <c r="G26" s="320">
        <f t="shared" si="1"/>
        <v>1860</v>
      </c>
      <c r="H26" s="321">
        <f t="shared" si="2"/>
        <v>1960</v>
      </c>
      <c r="I26" s="345">
        <f t="shared" si="0"/>
        <v>720</v>
      </c>
      <c r="J26" s="321">
        <f t="shared" si="3"/>
        <v>760</v>
      </c>
      <c r="K26" s="345">
        <f>'Чарли в пленке Тесс'!L26</f>
        <v>1140</v>
      </c>
      <c r="L26" s="326">
        <f t="shared" si="4"/>
        <v>1200</v>
      </c>
      <c r="O26" s="349">
        <v>720</v>
      </c>
      <c r="Q26" s="258"/>
      <c r="S26" s="258"/>
    </row>
    <row r="27" spans="1:19" x14ac:dyDescent="0.25">
      <c r="A27" s="200">
        <v>11</v>
      </c>
      <c r="B27" s="203" t="s">
        <v>274</v>
      </c>
      <c r="C27" s="67" t="s">
        <v>217</v>
      </c>
      <c r="D27" s="36" t="s">
        <v>13</v>
      </c>
      <c r="E27" s="74">
        <v>3</v>
      </c>
      <c r="F27" s="212">
        <v>0.01</v>
      </c>
      <c r="G27" s="320">
        <f t="shared" si="1"/>
        <v>1920</v>
      </c>
      <c r="H27" s="321">
        <f t="shared" si="2"/>
        <v>2010</v>
      </c>
      <c r="I27" s="345">
        <f t="shared" si="0"/>
        <v>870</v>
      </c>
      <c r="J27" s="321">
        <f t="shared" si="3"/>
        <v>910</v>
      </c>
      <c r="K27" s="345">
        <f>'Чарли в пленке Тесс'!L27</f>
        <v>1050</v>
      </c>
      <c r="L27" s="326">
        <f t="shared" si="4"/>
        <v>1100</v>
      </c>
      <c r="O27" s="349">
        <v>870</v>
      </c>
      <c r="Q27" s="258"/>
      <c r="S27" s="258"/>
    </row>
    <row r="28" spans="1:19" x14ac:dyDescent="0.25">
      <c r="A28" s="200">
        <v>12</v>
      </c>
      <c r="B28" s="201" t="s">
        <v>115</v>
      </c>
      <c r="C28" s="66" t="s">
        <v>217</v>
      </c>
      <c r="D28" s="25" t="s">
        <v>127</v>
      </c>
      <c r="E28" s="74"/>
      <c r="F28" s="212"/>
      <c r="G28" s="320">
        <f t="shared" si="1"/>
        <v>2350</v>
      </c>
      <c r="H28" s="321">
        <f t="shared" si="2"/>
        <v>2460</v>
      </c>
      <c r="I28" s="345">
        <f t="shared" si="0"/>
        <v>1070</v>
      </c>
      <c r="J28" s="321">
        <f t="shared" si="3"/>
        <v>1120</v>
      </c>
      <c r="K28" s="345">
        <f>'Чарли в пленке Тесс'!L28</f>
        <v>1280</v>
      </c>
      <c r="L28" s="326">
        <f t="shared" si="4"/>
        <v>1340</v>
      </c>
      <c r="O28" s="349">
        <v>1070</v>
      </c>
      <c r="Q28" s="258"/>
      <c r="S28" s="258"/>
    </row>
    <row r="29" spans="1:19" ht="15" customHeight="1" x14ac:dyDescent="0.25">
      <c r="A29" s="200">
        <v>13</v>
      </c>
      <c r="B29" s="201" t="s">
        <v>262</v>
      </c>
      <c r="C29" s="66" t="s">
        <v>217</v>
      </c>
      <c r="D29" s="25" t="s">
        <v>264</v>
      </c>
      <c r="E29" s="74"/>
      <c r="F29" s="212"/>
      <c r="G29" s="320">
        <f t="shared" si="1"/>
        <v>2010</v>
      </c>
      <c r="H29" s="321">
        <f t="shared" si="2"/>
        <v>2110</v>
      </c>
      <c r="I29" s="345">
        <f t="shared" si="0"/>
        <v>890</v>
      </c>
      <c r="J29" s="321">
        <f t="shared" si="3"/>
        <v>930</v>
      </c>
      <c r="K29" s="345">
        <f>'Чарли в пленке Тесс'!L29</f>
        <v>1120</v>
      </c>
      <c r="L29" s="326">
        <f t="shared" si="4"/>
        <v>1180</v>
      </c>
      <c r="O29" s="349">
        <v>890</v>
      </c>
      <c r="Q29" s="258"/>
      <c r="S29" s="258"/>
    </row>
    <row r="30" spans="1:19" ht="15" customHeight="1" x14ac:dyDescent="0.25">
      <c r="A30" s="200">
        <v>14</v>
      </c>
      <c r="B30" s="201" t="s">
        <v>265</v>
      </c>
      <c r="C30" s="66" t="s">
        <v>217</v>
      </c>
      <c r="D30" s="25" t="s">
        <v>266</v>
      </c>
      <c r="E30" s="74"/>
      <c r="F30" s="212"/>
      <c r="G30" s="320">
        <f t="shared" si="1"/>
        <v>2410</v>
      </c>
      <c r="H30" s="321">
        <f t="shared" si="2"/>
        <v>2530</v>
      </c>
      <c r="I30" s="345">
        <f t="shared" si="0"/>
        <v>1090</v>
      </c>
      <c r="J30" s="321">
        <f t="shared" si="3"/>
        <v>1140</v>
      </c>
      <c r="K30" s="345">
        <f>'Чарли в пленке Тесс'!L30</f>
        <v>1320</v>
      </c>
      <c r="L30" s="326">
        <f t="shared" si="4"/>
        <v>1390</v>
      </c>
      <c r="O30" s="349">
        <v>1090</v>
      </c>
      <c r="Q30" s="258"/>
      <c r="S30" s="258"/>
    </row>
    <row r="31" spans="1:19" x14ac:dyDescent="0.25">
      <c r="A31" s="200">
        <v>15</v>
      </c>
      <c r="B31" s="203" t="s">
        <v>275</v>
      </c>
      <c r="C31" s="67" t="s">
        <v>217</v>
      </c>
      <c r="D31" s="58" t="s">
        <v>14</v>
      </c>
      <c r="E31" s="74">
        <v>4</v>
      </c>
      <c r="F31" s="212">
        <v>0.01</v>
      </c>
      <c r="G31" s="320">
        <f t="shared" si="1"/>
        <v>2270</v>
      </c>
      <c r="H31" s="321">
        <f t="shared" si="2"/>
        <v>2390</v>
      </c>
      <c r="I31" s="345">
        <f t="shared" si="0"/>
        <v>1110</v>
      </c>
      <c r="J31" s="321">
        <f t="shared" si="3"/>
        <v>1170</v>
      </c>
      <c r="K31" s="345">
        <f>'Чарли в пленке Тесс'!L31</f>
        <v>1160</v>
      </c>
      <c r="L31" s="326">
        <f t="shared" si="4"/>
        <v>1220</v>
      </c>
      <c r="O31" s="349">
        <v>1110</v>
      </c>
      <c r="Q31" s="258"/>
      <c r="S31" s="258"/>
    </row>
    <row r="32" spans="1:19" x14ac:dyDescent="0.25">
      <c r="A32" s="200">
        <v>16</v>
      </c>
      <c r="B32" s="201" t="s">
        <v>116</v>
      </c>
      <c r="C32" s="66" t="s">
        <v>217</v>
      </c>
      <c r="D32" s="25" t="s">
        <v>128</v>
      </c>
      <c r="E32" s="74"/>
      <c r="F32" s="212"/>
      <c r="G32" s="320">
        <f t="shared" si="1"/>
        <v>2800</v>
      </c>
      <c r="H32" s="321">
        <f t="shared" si="2"/>
        <v>2940</v>
      </c>
      <c r="I32" s="345">
        <f t="shared" si="0"/>
        <v>1370</v>
      </c>
      <c r="J32" s="321">
        <f t="shared" si="3"/>
        <v>1440</v>
      </c>
      <c r="K32" s="345">
        <f>'Чарли в пленке Тесс'!L32</f>
        <v>1430</v>
      </c>
      <c r="L32" s="326">
        <f t="shared" si="4"/>
        <v>1500</v>
      </c>
      <c r="O32" s="349">
        <v>1370</v>
      </c>
      <c r="Q32" s="258"/>
      <c r="S32" s="258"/>
    </row>
    <row r="33" spans="1:21" x14ac:dyDescent="0.25">
      <c r="A33" s="200">
        <v>17</v>
      </c>
      <c r="B33" s="203" t="s">
        <v>285</v>
      </c>
      <c r="C33" s="69" t="s">
        <v>218</v>
      </c>
      <c r="D33" s="24" t="s">
        <v>15</v>
      </c>
      <c r="E33" s="74">
        <v>5</v>
      </c>
      <c r="F33" s="212">
        <v>0.01</v>
      </c>
      <c r="G33" s="320">
        <f t="shared" si="1"/>
        <v>2440</v>
      </c>
      <c r="H33" s="321">
        <f t="shared" si="2"/>
        <v>2560</v>
      </c>
      <c r="I33" s="345">
        <f t="shared" si="0"/>
        <v>1220</v>
      </c>
      <c r="J33" s="321">
        <f t="shared" si="3"/>
        <v>1280</v>
      </c>
      <c r="K33" s="345">
        <f>'Чарли в пленке Тесс'!L33</f>
        <v>1220</v>
      </c>
      <c r="L33" s="326">
        <f t="shared" si="4"/>
        <v>1280</v>
      </c>
      <c r="O33" s="349">
        <v>1220</v>
      </c>
      <c r="Q33" s="258"/>
      <c r="S33" s="258"/>
    </row>
    <row r="34" spans="1:21" ht="15" customHeight="1" x14ac:dyDescent="0.25">
      <c r="A34" s="200">
        <v>18</v>
      </c>
      <c r="B34" s="204" t="s">
        <v>216</v>
      </c>
      <c r="C34" s="66" t="s">
        <v>217</v>
      </c>
      <c r="D34" s="31" t="s">
        <v>174</v>
      </c>
      <c r="E34" s="74"/>
      <c r="F34" s="212"/>
      <c r="G34" s="320">
        <f t="shared" si="1"/>
        <v>2960</v>
      </c>
      <c r="H34" s="321">
        <f t="shared" si="2"/>
        <v>3100</v>
      </c>
      <c r="I34" s="345">
        <f t="shared" si="0"/>
        <v>1470</v>
      </c>
      <c r="J34" s="321">
        <f t="shared" si="3"/>
        <v>1540</v>
      </c>
      <c r="K34" s="345">
        <f>'Чарли в пленке Тесс'!L34</f>
        <v>1490</v>
      </c>
      <c r="L34" s="326">
        <f t="shared" si="4"/>
        <v>1560</v>
      </c>
      <c r="O34" s="349">
        <v>1470</v>
      </c>
      <c r="Q34" s="258"/>
      <c r="S34" s="258"/>
    </row>
    <row r="35" spans="1:21" x14ac:dyDescent="0.25">
      <c r="A35" s="200">
        <v>19</v>
      </c>
      <c r="B35" s="203" t="s">
        <v>286</v>
      </c>
      <c r="C35" s="69" t="s">
        <v>218</v>
      </c>
      <c r="D35" s="36" t="s">
        <v>16</v>
      </c>
      <c r="E35" s="74">
        <v>5</v>
      </c>
      <c r="F35" s="212">
        <v>0.01</v>
      </c>
      <c r="G35" s="320">
        <f t="shared" si="1"/>
        <v>2620</v>
      </c>
      <c r="H35" s="321">
        <f t="shared" si="2"/>
        <v>2750</v>
      </c>
      <c r="I35" s="345">
        <f t="shared" si="0"/>
        <v>1340</v>
      </c>
      <c r="J35" s="321">
        <f t="shared" si="3"/>
        <v>1410</v>
      </c>
      <c r="K35" s="345">
        <f>'Чарли в пленке Тесс'!L35</f>
        <v>1280</v>
      </c>
      <c r="L35" s="326">
        <f t="shared" si="4"/>
        <v>1340</v>
      </c>
      <c r="O35" s="349">
        <v>1340</v>
      </c>
      <c r="Q35" s="258"/>
      <c r="S35" s="258"/>
    </row>
    <row r="36" spans="1:21" x14ac:dyDescent="0.25">
      <c r="A36" s="200">
        <v>20</v>
      </c>
      <c r="B36" s="201" t="s">
        <v>117</v>
      </c>
      <c r="C36" s="66" t="s">
        <v>217</v>
      </c>
      <c r="D36" s="25" t="s">
        <v>129</v>
      </c>
      <c r="E36" s="74"/>
      <c r="F36" s="212"/>
      <c r="G36" s="320">
        <f t="shared" si="1"/>
        <v>3240</v>
      </c>
      <c r="H36" s="321">
        <f t="shared" si="2"/>
        <v>3400</v>
      </c>
      <c r="I36" s="345">
        <f t="shared" si="0"/>
        <v>1670</v>
      </c>
      <c r="J36" s="321">
        <f t="shared" si="3"/>
        <v>1750</v>
      </c>
      <c r="K36" s="345">
        <f>'Чарли в пленке Тесс'!L36</f>
        <v>1570</v>
      </c>
      <c r="L36" s="326">
        <f t="shared" si="4"/>
        <v>1650</v>
      </c>
      <c r="O36" s="349">
        <v>1670</v>
      </c>
      <c r="Q36" s="258"/>
      <c r="S36" s="258"/>
    </row>
    <row r="37" spans="1:21" ht="22.5" customHeight="1" x14ac:dyDescent="0.25">
      <c r="A37" s="200">
        <v>21</v>
      </c>
      <c r="B37" s="205" t="s">
        <v>284</v>
      </c>
      <c r="C37" s="68" t="s">
        <v>222</v>
      </c>
      <c r="D37" s="24" t="s">
        <v>21</v>
      </c>
      <c r="E37" s="74">
        <v>3</v>
      </c>
      <c r="F37" s="212">
        <v>0.01</v>
      </c>
      <c r="G37" s="320">
        <f t="shared" si="1"/>
        <v>1980</v>
      </c>
      <c r="H37" s="321">
        <f t="shared" si="2"/>
        <v>2080</v>
      </c>
      <c r="I37" s="345">
        <f t="shared" si="0"/>
        <v>710</v>
      </c>
      <c r="J37" s="321">
        <f t="shared" si="3"/>
        <v>750</v>
      </c>
      <c r="K37" s="345">
        <f>' КОРПУС Кухня'!G30</f>
        <v>1270</v>
      </c>
      <c r="L37" s="326">
        <f t="shared" si="4"/>
        <v>1330</v>
      </c>
      <c r="M37" t="s">
        <v>251</v>
      </c>
      <c r="O37" s="349">
        <v>710</v>
      </c>
      <c r="Q37" s="258"/>
      <c r="S37" s="258"/>
    </row>
    <row r="38" spans="1:21" s="380" customFormat="1" ht="21.75" customHeight="1" x14ac:dyDescent="0.25">
      <c r="A38" s="403">
        <v>22</v>
      </c>
      <c r="B38" s="409" t="s">
        <v>235</v>
      </c>
      <c r="C38" s="573" t="s">
        <v>222</v>
      </c>
      <c r="D38" s="408" t="s">
        <v>247</v>
      </c>
      <c r="E38" s="376"/>
      <c r="F38" s="405"/>
      <c r="G38" s="320">
        <f t="shared" si="1"/>
        <v>2210</v>
      </c>
      <c r="H38" s="462">
        <f t="shared" si="2"/>
        <v>2320</v>
      </c>
      <c r="I38" s="461">
        <f t="shared" si="0"/>
        <v>920</v>
      </c>
      <c r="J38" s="462">
        <f t="shared" si="3"/>
        <v>970</v>
      </c>
      <c r="K38" s="461">
        <f>' КОРПУС Кухня'!G33</f>
        <v>1290</v>
      </c>
      <c r="L38" s="326">
        <f t="shared" si="4"/>
        <v>1350</v>
      </c>
      <c r="M38" s="380" t="s">
        <v>251</v>
      </c>
      <c r="O38" s="380">
        <v>920</v>
      </c>
      <c r="Q38" s="381"/>
      <c r="R38" s="382"/>
      <c r="S38" s="381"/>
      <c r="T38" s="382"/>
      <c r="U38" s="382"/>
    </row>
    <row r="39" spans="1:21" x14ac:dyDescent="0.25">
      <c r="A39" s="200">
        <v>23</v>
      </c>
      <c r="B39" s="203" t="s">
        <v>283</v>
      </c>
      <c r="C39" s="68" t="s">
        <v>219</v>
      </c>
      <c r="D39" s="24" t="s">
        <v>17</v>
      </c>
      <c r="E39" s="74">
        <v>6</v>
      </c>
      <c r="F39" s="212">
        <v>0.01</v>
      </c>
      <c r="G39" s="320">
        <f t="shared" si="1"/>
        <v>3100</v>
      </c>
      <c r="H39" s="321">
        <f t="shared" si="2"/>
        <v>3250</v>
      </c>
      <c r="I39" s="345">
        <f t="shared" si="0"/>
        <v>1650</v>
      </c>
      <c r="J39" s="321">
        <f t="shared" si="3"/>
        <v>1730</v>
      </c>
      <c r="K39" s="345">
        <f>'Чарли в пленке Тесс'!L38</f>
        <v>1450</v>
      </c>
      <c r="L39" s="326">
        <f t="shared" si="4"/>
        <v>1520</v>
      </c>
      <c r="O39" s="349">
        <v>1650</v>
      </c>
      <c r="Q39" s="258"/>
      <c r="S39" s="258"/>
    </row>
    <row r="40" spans="1:21" ht="20.25" customHeight="1" x14ac:dyDescent="0.25">
      <c r="A40" s="200">
        <v>24</v>
      </c>
      <c r="B40" s="222" t="s">
        <v>282</v>
      </c>
      <c r="C40" s="68" t="s">
        <v>220</v>
      </c>
      <c r="D40" s="24" t="s">
        <v>17</v>
      </c>
      <c r="E40" s="74">
        <v>6</v>
      </c>
      <c r="F40" s="212">
        <v>0.01</v>
      </c>
      <c r="G40" s="320">
        <f t="shared" si="1"/>
        <v>3740</v>
      </c>
      <c r="H40" s="321">
        <f t="shared" si="2"/>
        <v>3920</v>
      </c>
      <c r="I40" s="345">
        <f t="shared" ref="I40:I68" si="5">ROUND(O40*(1+ОбщаяНаценка/100),-1)</f>
        <v>2290</v>
      </c>
      <c r="J40" s="321">
        <f t="shared" si="3"/>
        <v>2400</v>
      </c>
      <c r="K40" s="345">
        <f>'Чарли в пленке Тесс'!L39</f>
        <v>1450</v>
      </c>
      <c r="L40" s="326">
        <f t="shared" si="4"/>
        <v>1520</v>
      </c>
      <c r="O40" s="349">
        <v>2290</v>
      </c>
      <c r="Q40" s="258"/>
      <c r="S40" s="258"/>
    </row>
    <row r="41" spans="1:21" x14ac:dyDescent="0.25">
      <c r="A41" s="200">
        <v>25</v>
      </c>
      <c r="B41" s="201" t="s">
        <v>118</v>
      </c>
      <c r="C41" s="66" t="s">
        <v>217</v>
      </c>
      <c r="D41" s="25" t="s">
        <v>130</v>
      </c>
      <c r="E41" s="74"/>
      <c r="F41" s="212"/>
      <c r="G41" s="320">
        <f t="shared" si="1"/>
        <v>3830</v>
      </c>
      <c r="H41" s="321">
        <f t="shared" si="2"/>
        <v>4020</v>
      </c>
      <c r="I41" s="345">
        <f t="shared" si="5"/>
        <v>2040</v>
      </c>
      <c r="J41" s="321">
        <f t="shared" si="3"/>
        <v>2140</v>
      </c>
      <c r="K41" s="461">
        <f>' КОРПУС Кухня'!G40</f>
        <v>1790</v>
      </c>
      <c r="L41" s="326">
        <f t="shared" si="4"/>
        <v>1880</v>
      </c>
      <c r="O41" s="349">
        <v>2040</v>
      </c>
      <c r="Q41" s="258"/>
      <c r="S41" s="258"/>
    </row>
    <row r="42" spans="1:21" ht="15" customHeight="1" x14ac:dyDescent="0.25">
      <c r="A42" s="200">
        <v>26</v>
      </c>
      <c r="B42" s="204" t="s">
        <v>119</v>
      </c>
      <c r="C42" s="66" t="s">
        <v>217</v>
      </c>
      <c r="D42" s="25" t="s">
        <v>130</v>
      </c>
      <c r="E42" s="74"/>
      <c r="F42" s="212"/>
      <c r="G42" s="320">
        <f t="shared" si="1"/>
        <v>3760</v>
      </c>
      <c r="H42" s="321">
        <f t="shared" si="2"/>
        <v>3950</v>
      </c>
      <c r="I42" s="345">
        <f t="shared" si="5"/>
        <v>1970</v>
      </c>
      <c r="J42" s="321">
        <f t="shared" si="3"/>
        <v>2070</v>
      </c>
      <c r="K42" s="345">
        <f>'Чарли в пленке Тесс'!L40</f>
        <v>1790</v>
      </c>
      <c r="L42" s="326">
        <f t="shared" si="4"/>
        <v>1880</v>
      </c>
      <c r="O42" s="349">
        <v>1970</v>
      </c>
      <c r="Q42" s="258"/>
      <c r="S42" s="258"/>
    </row>
    <row r="43" spans="1:21" ht="15" customHeight="1" x14ac:dyDescent="0.25">
      <c r="A43" s="200">
        <v>27</v>
      </c>
      <c r="B43" s="201" t="s">
        <v>153</v>
      </c>
      <c r="C43" s="68" t="s">
        <v>221</v>
      </c>
      <c r="D43" s="25" t="s">
        <v>169</v>
      </c>
      <c r="E43" s="74"/>
      <c r="F43" s="212"/>
      <c r="G43" s="320">
        <f t="shared" si="1"/>
        <v>4220</v>
      </c>
      <c r="H43" s="321">
        <f t="shared" si="2"/>
        <v>4430</v>
      </c>
      <c r="I43" s="345">
        <f t="shared" si="5"/>
        <v>1380</v>
      </c>
      <c r="J43" s="321">
        <f t="shared" si="3"/>
        <v>1450</v>
      </c>
      <c r="K43" s="345">
        <f>'Чарли в пленке Тесс'!L41</f>
        <v>2840</v>
      </c>
      <c r="L43" s="326">
        <f t="shared" si="4"/>
        <v>2980</v>
      </c>
      <c r="O43" s="349">
        <v>1380</v>
      </c>
      <c r="Q43" s="258"/>
      <c r="S43" s="258"/>
    </row>
    <row r="44" spans="1:21" ht="20.25" customHeight="1" x14ac:dyDescent="0.25">
      <c r="A44" s="200">
        <v>28</v>
      </c>
      <c r="B44" s="205" t="s">
        <v>281</v>
      </c>
      <c r="C44" s="68" t="s">
        <v>222</v>
      </c>
      <c r="D44" s="24" t="s">
        <v>22</v>
      </c>
      <c r="E44" s="74">
        <v>3</v>
      </c>
      <c r="F44" s="212">
        <v>0.01</v>
      </c>
      <c r="G44" s="320">
        <f t="shared" si="1"/>
        <v>2100</v>
      </c>
      <c r="H44" s="321">
        <f t="shared" si="2"/>
        <v>2200</v>
      </c>
      <c r="I44" s="345">
        <f t="shared" si="5"/>
        <v>820</v>
      </c>
      <c r="J44" s="321">
        <f t="shared" si="3"/>
        <v>860</v>
      </c>
      <c r="K44" s="345">
        <f>' КОРПУС Кухня'!G37</f>
        <v>1280</v>
      </c>
      <c r="L44" s="326">
        <f t="shared" si="4"/>
        <v>1340</v>
      </c>
      <c r="M44" t="s">
        <v>251</v>
      </c>
      <c r="O44" s="349">
        <v>820</v>
      </c>
      <c r="Q44" s="258"/>
      <c r="S44" s="258"/>
    </row>
    <row r="45" spans="1:21" ht="21.75" customHeight="1" x14ac:dyDescent="0.25">
      <c r="A45" s="200">
        <v>29</v>
      </c>
      <c r="B45" s="209" t="s">
        <v>236</v>
      </c>
      <c r="C45" s="68" t="s">
        <v>222</v>
      </c>
      <c r="D45" s="24" t="s">
        <v>246</v>
      </c>
      <c r="E45" s="74"/>
      <c r="F45" s="212"/>
      <c r="G45" s="320">
        <f t="shared" si="1"/>
        <v>2400</v>
      </c>
      <c r="H45" s="321">
        <f t="shared" si="2"/>
        <v>2520</v>
      </c>
      <c r="I45" s="345">
        <f t="shared" si="5"/>
        <v>1070</v>
      </c>
      <c r="J45" s="321">
        <f t="shared" si="3"/>
        <v>1120</v>
      </c>
      <c r="K45" s="345">
        <f>' КОРПУС Кухня'!G42</f>
        <v>1330</v>
      </c>
      <c r="L45" s="326">
        <f t="shared" si="4"/>
        <v>1400</v>
      </c>
      <c r="M45" t="s">
        <v>251</v>
      </c>
      <c r="O45" s="349">
        <v>1070</v>
      </c>
      <c r="Q45" s="258"/>
      <c r="S45" s="258"/>
    </row>
    <row r="46" spans="1:21" ht="15" customHeight="1" x14ac:dyDescent="0.25">
      <c r="A46" s="200">
        <v>30</v>
      </c>
      <c r="B46" s="205" t="s">
        <v>280</v>
      </c>
      <c r="C46" s="68" t="s">
        <v>221</v>
      </c>
      <c r="D46" s="24" t="s">
        <v>19</v>
      </c>
      <c r="E46" s="74">
        <v>4</v>
      </c>
      <c r="F46" s="212">
        <v>0.01</v>
      </c>
      <c r="G46" s="320">
        <f t="shared" si="1"/>
        <v>3400</v>
      </c>
      <c r="H46" s="321">
        <f t="shared" si="2"/>
        <v>3570</v>
      </c>
      <c r="I46" s="345">
        <f t="shared" si="5"/>
        <v>1120</v>
      </c>
      <c r="J46" s="321">
        <f t="shared" si="3"/>
        <v>1180</v>
      </c>
      <c r="K46" s="345">
        <f>'Чарли в пленке Тесс'!L44</f>
        <v>2280</v>
      </c>
      <c r="L46" s="326">
        <f t="shared" si="4"/>
        <v>2390</v>
      </c>
      <c r="O46" s="349">
        <v>1120</v>
      </c>
      <c r="Q46" s="258"/>
      <c r="S46" s="258"/>
    </row>
    <row r="47" spans="1:21" x14ac:dyDescent="0.25">
      <c r="A47" s="200">
        <v>31</v>
      </c>
      <c r="B47" s="208" t="s">
        <v>193</v>
      </c>
      <c r="C47" s="142" t="s">
        <v>107</v>
      </c>
      <c r="D47" s="105" t="s">
        <v>108</v>
      </c>
      <c r="E47" s="171"/>
      <c r="F47" s="215"/>
      <c r="G47" s="320">
        <f t="shared" si="1"/>
        <v>3250</v>
      </c>
      <c r="H47" s="321">
        <f t="shared" si="2"/>
        <v>3410</v>
      </c>
      <c r="I47" s="345">
        <f t="shared" si="5"/>
        <v>1690</v>
      </c>
      <c r="J47" s="321">
        <f t="shared" si="3"/>
        <v>1770</v>
      </c>
      <c r="K47" s="345">
        <f>'Чарли в пленке Тесс'!L45</f>
        <v>1560</v>
      </c>
      <c r="L47" s="326">
        <f t="shared" si="4"/>
        <v>1640</v>
      </c>
      <c r="O47" s="349">
        <v>1690</v>
      </c>
      <c r="Q47" s="258"/>
      <c r="S47" s="258"/>
    </row>
    <row r="48" spans="1:21" x14ac:dyDescent="0.25">
      <c r="A48" s="200">
        <v>32</v>
      </c>
      <c r="B48" s="238" t="s">
        <v>336</v>
      </c>
      <c r="C48" s="142" t="s">
        <v>107</v>
      </c>
      <c r="D48" s="105" t="s">
        <v>337</v>
      </c>
      <c r="E48" s="171"/>
      <c r="F48" s="215"/>
      <c r="G48" s="320">
        <f t="shared" si="1"/>
        <v>3880</v>
      </c>
      <c r="H48" s="321">
        <f t="shared" si="2"/>
        <v>4070</v>
      </c>
      <c r="I48" s="345">
        <f t="shared" si="5"/>
        <v>2090</v>
      </c>
      <c r="J48" s="321">
        <f t="shared" si="3"/>
        <v>2190</v>
      </c>
      <c r="K48" s="345">
        <f>'Чарли в пленке Тесс'!L46</f>
        <v>1790</v>
      </c>
      <c r="L48" s="326">
        <f t="shared" si="4"/>
        <v>1880</v>
      </c>
      <c r="O48" s="349">
        <v>2090</v>
      </c>
      <c r="Q48" s="258"/>
      <c r="S48" s="258"/>
    </row>
    <row r="49" spans="1:19" x14ac:dyDescent="0.25">
      <c r="A49" s="200">
        <v>33</v>
      </c>
      <c r="B49" s="201" t="s">
        <v>267</v>
      </c>
      <c r="C49" s="96" t="s">
        <v>221</v>
      </c>
      <c r="D49" s="24" t="s">
        <v>277</v>
      </c>
      <c r="E49" s="74"/>
      <c r="F49" s="212"/>
      <c r="G49" s="320">
        <f t="shared" si="1"/>
        <v>2740</v>
      </c>
      <c r="H49" s="321">
        <f t="shared" si="2"/>
        <v>2870</v>
      </c>
      <c r="I49" s="345">
        <f t="shared" si="5"/>
        <v>1060</v>
      </c>
      <c r="J49" s="321">
        <f t="shared" si="3"/>
        <v>1110</v>
      </c>
      <c r="K49" s="345">
        <f>'Чарли в пленке Тесс'!L47</f>
        <v>1680</v>
      </c>
      <c r="L49" s="326">
        <f t="shared" si="4"/>
        <v>1760</v>
      </c>
      <c r="O49" s="349">
        <v>1060</v>
      </c>
      <c r="Q49" s="258"/>
      <c r="S49" s="258"/>
    </row>
    <row r="50" spans="1:19" x14ac:dyDescent="0.25">
      <c r="A50" s="200">
        <v>34</v>
      </c>
      <c r="B50" s="201" t="s">
        <v>268</v>
      </c>
      <c r="C50" s="96" t="s">
        <v>221</v>
      </c>
      <c r="D50" s="24" t="s">
        <v>278</v>
      </c>
      <c r="E50" s="74"/>
      <c r="F50" s="212"/>
      <c r="G50" s="320">
        <f t="shared" si="1"/>
        <v>3450</v>
      </c>
      <c r="H50" s="321">
        <f t="shared" si="2"/>
        <v>3630</v>
      </c>
      <c r="I50" s="345">
        <f t="shared" si="5"/>
        <v>1320</v>
      </c>
      <c r="J50" s="321">
        <f t="shared" si="3"/>
        <v>1390</v>
      </c>
      <c r="K50" s="345">
        <f>'Чарли в пленке Тесс'!L48</f>
        <v>2130</v>
      </c>
      <c r="L50" s="326">
        <f t="shared" si="4"/>
        <v>2240</v>
      </c>
      <c r="O50" s="349">
        <v>1320</v>
      </c>
      <c r="Q50" s="258"/>
      <c r="S50" s="258"/>
    </row>
    <row r="51" spans="1:19" x14ac:dyDescent="0.25">
      <c r="A51" s="200">
        <v>35</v>
      </c>
      <c r="B51" s="205" t="s">
        <v>279</v>
      </c>
      <c r="C51" s="68" t="s">
        <v>219</v>
      </c>
      <c r="D51" s="24" t="s">
        <v>18</v>
      </c>
      <c r="E51" s="74">
        <v>8</v>
      </c>
      <c r="F51" s="212">
        <v>0.02</v>
      </c>
      <c r="G51" s="320">
        <f t="shared" si="1"/>
        <v>3780</v>
      </c>
      <c r="H51" s="321">
        <f t="shared" si="2"/>
        <v>3970</v>
      </c>
      <c r="I51" s="345">
        <f t="shared" si="5"/>
        <v>2120</v>
      </c>
      <c r="J51" s="321">
        <f t="shared" si="3"/>
        <v>2230</v>
      </c>
      <c r="K51" s="345">
        <f>'Чарли в пленке Тесс'!L49</f>
        <v>1660</v>
      </c>
      <c r="L51" s="326">
        <f t="shared" si="4"/>
        <v>1740</v>
      </c>
      <c r="O51" s="349">
        <v>2120</v>
      </c>
      <c r="Q51" s="258"/>
      <c r="S51" s="258"/>
    </row>
    <row r="52" spans="1:19" x14ac:dyDescent="0.25">
      <c r="A52" s="200">
        <v>36</v>
      </c>
      <c r="B52" s="201" t="s">
        <v>120</v>
      </c>
      <c r="C52" s="66" t="s">
        <v>217</v>
      </c>
      <c r="D52" s="25" t="s">
        <v>131</v>
      </c>
      <c r="E52" s="74"/>
      <c r="F52" s="212"/>
      <c r="G52" s="320">
        <f t="shared" si="1"/>
        <v>4710</v>
      </c>
      <c r="H52" s="321">
        <f t="shared" si="2"/>
        <v>4940</v>
      </c>
      <c r="I52" s="345">
        <f t="shared" si="5"/>
        <v>2630</v>
      </c>
      <c r="J52" s="321">
        <f t="shared" si="3"/>
        <v>2760</v>
      </c>
      <c r="K52" s="345">
        <f>'Чарли в пленке Тесс'!L50</f>
        <v>2080</v>
      </c>
      <c r="L52" s="326">
        <f t="shared" si="4"/>
        <v>2180</v>
      </c>
      <c r="O52" s="349">
        <v>2630</v>
      </c>
      <c r="Q52" s="258"/>
      <c r="S52" s="258"/>
    </row>
    <row r="53" spans="1:19" ht="15" customHeight="1" x14ac:dyDescent="0.25">
      <c r="A53" s="200">
        <v>37</v>
      </c>
      <c r="B53" s="205" t="s">
        <v>47</v>
      </c>
      <c r="C53" s="70" t="s">
        <v>48</v>
      </c>
      <c r="D53" s="24" t="s">
        <v>49</v>
      </c>
      <c r="E53" s="74">
        <v>5</v>
      </c>
      <c r="F53" s="212">
        <v>0.01</v>
      </c>
      <c r="G53" s="320">
        <f t="shared" si="1"/>
        <v>2920</v>
      </c>
      <c r="H53" s="321">
        <f t="shared" si="2"/>
        <v>3060</v>
      </c>
      <c r="I53" s="345">
        <f t="shared" si="5"/>
        <v>1260</v>
      </c>
      <c r="J53" s="321">
        <f t="shared" si="3"/>
        <v>1320</v>
      </c>
      <c r="K53" s="345">
        <f>'Чарли в пленке Тесс'!L51</f>
        <v>1660</v>
      </c>
      <c r="L53" s="326">
        <f t="shared" si="4"/>
        <v>1740</v>
      </c>
      <c r="O53" s="349">
        <v>1260</v>
      </c>
      <c r="Q53" s="258"/>
      <c r="S53" s="258"/>
    </row>
    <row r="54" spans="1:19" x14ac:dyDescent="0.25">
      <c r="A54" s="200">
        <v>38</v>
      </c>
      <c r="B54" s="205" t="s">
        <v>44</v>
      </c>
      <c r="C54" s="70" t="s">
        <v>45</v>
      </c>
      <c r="D54" s="24" t="s">
        <v>38</v>
      </c>
      <c r="E54" s="74">
        <v>6</v>
      </c>
      <c r="F54" s="212">
        <v>0.01</v>
      </c>
      <c r="G54" s="320">
        <f t="shared" si="1"/>
        <v>3090</v>
      </c>
      <c r="H54" s="321">
        <f t="shared" si="2"/>
        <v>3240</v>
      </c>
      <c r="I54" s="345">
        <f t="shared" si="5"/>
        <v>1660</v>
      </c>
      <c r="J54" s="321">
        <f t="shared" si="3"/>
        <v>1740</v>
      </c>
      <c r="K54" s="345">
        <f>'Чарли в пленке Тесс'!L52</f>
        <v>1430</v>
      </c>
      <c r="L54" s="326">
        <f t="shared" si="4"/>
        <v>1500</v>
      </c>
      <c r="O54" s="349">
        <v>1660</v>
      </c>
      <c r="Q54" s="258"/>
      <c r="S54" s="258"/>
    </row>
    <row r="55" spans="1:19" ht="15" customHeight="1" x14ac:dyDescent="0.25">
      <c r="A55" s="200">
        <v>39</v>
      </c>
      <c r="B55" s="210" t="s">
        <v>96</v>
      </c>
      <c r="C55" s="70" t="s">
        <v>97</v>
      </c>
      <c r="D55" s="24" t="s">
        <v>38</v>
      </c>
      <c r="E55" s="74">
        <v>6</v>
      </c>
      <c r="F55" s="212">
        <v>0.01</v>
      </c>
      <c r="G55" s="320">
        <f t="shared" si="1"/>
        <v>3010</v>
      </c>
      <c r="H55" s="321">
        <f t="shared" si="2"/>
        <v>3160</v>
      </c>
      <c r="I55" s="345">
        <f t="shared" si="5"/>
        <v>1580</v>
      </c>
      <c r="J55" s="321">
        <f t="shared" si="3"/>
        <v>1660</v>
      </c>
      <c r="K55" s="345">
        <f>'Чарли в пленке Тесс'!L53</f>
        <v>1430</v>
      </c>
      <c r="L55" s="326">
        <f t="shared" si="4"/>
        <v>1500</v>
      </c>
      <c r="O55" s="349">
        <v>1580</v>
      </c>
      <c r="Q55" s="258"/>
      <c r="S55" s="258"/>
    </row>
    <row r="56" spans="1:19" ht="15" customHeight="1" x14ac:dyDescent="0.25">
      <c r="A56" s="200">
        <v>40</v>
      </c>
      <c r="B56" s="210" t="s">
        <v>269</v>
      </c>
      <c r="C56" s="70" t="s">
        <v>45</v>
      </c>
      <c r="D56" s="24" t="s">
        <v>270</v>
      </c>
      <c r="E56" s="74"/>
      <c r="F56" s="212"/>
      <c r="G56" s="320">
        <f t="shared" si="1"/>
        <v>3300</v>
      </c>
      <c r="H56" s="321">
        <f t="shared" si="2"/>
        <v>3460</v>
      </c>
      <c r="I56" s="345">
        <f t="shared" si="5"/>
        <v>1690</v>
      </c>
      <c r="J56" s="321">
        <f t="shared" si="3"/>
        <v>1770</v>
      </c>
      <c r="K56" s="345">
        <f>'Чарли в пленке Тесс'!L54</f>
        <v>1610</v>
      </c>
      <c r="L56" s="326">
        <f t="shared" si="4"/>
        <v>1690</v>
      </c>
      <c r="O56" s="349">
        <v>1690</v>
      </c>
      <c r="Q56" s="258"/>
      <c r="S56" s="258"/>
    </row>
    <row r="57" spans="1:19" x14ac:dyDescent="0.25">
      <c r="A57" s="200">
        <v>41</v>
      </c>
      <c r="B57" s="205" t="s">
        <v>46</v>
      </c>
      <c r="C57" s="70" t="s">
        <v>45</v>
      </c>
      <c r="D57" s="24" t="s">
        <v>42</v>
      </c>
      <c r="E57" s="74">
        <v>8</v>
      </c>
      <c r="F57" s="212">
        <v>0.02</v>
      </c>
      <c r="G57" s="320">
        <f t="shared" si="1"/>
        <v>3630</v>
      </c>
      <c r="H57" s="321">
        <f t="shared" si="2"/>
        <v>3810</v>
      </c>
      <c r="I57" s="345">
        <f t="shared" si="5"/>
        <v>2040</v>
      </c>
      <c r="J57" s="321">
        <f t="shared" si="3"/>
        <v>2140</v>
      </c>
      <c r="K57" s="345">
        <f>'Чарли в пленке Тесс'!L55</f>
        <v>1590</v>
      </c>
      <c r="L57" s="326">
        <f t="shared" si="4"/>
        <v>1670</v>
      </c>
      <c r="O57" s="349">
        <v>2040</v>
      </c>
      <c r="Q57" s="258"/>
      <c r="S57" s="258"/>
    </row>
    <row r="58" spans="1:19" x14ac:dyDescent="0.25">
      <c r="A58" s="200">
        <v>42</v>
      </c>
      <c r="B58" s="205" t="s">
        <v>23</v>
      </c>
      <c r="C58" s="70" t="s">
        <v>24</v>
      </c>
      <c r="D58" s="24" t="s">
        <v>25</v>
      </c>
      <c r="E58" s="74">
        <v>2</v>
      </c>
      <c r="F58" s="212">
        <v>0.01</v>
      </c>
      <c r="G58" s="320">
        <f t="shared" si="1"/>
        <v>1710</v>
      </c>
      <c r="H58" s="321">
        <f t="shared" si="2"/>
        <v>1800</v>
      </c>
      <c r="I58" s="345">
        <f t="shared" si="5"/>
        <v>590</v>
      </c>
      <c r="J58" s="321">
        <f t="shared" si="3"/>
        <v>620</v>
      </c>
      <c r="K58" s="345">
        <f>'Чарли в пленке Тесс'!L56</f>
        <v>1120</v>
      </c>
      <c r="L58" s="326">
        <f t="shared" si="4"/>
        <v>1180</v>
      </c>
      <c r="O58" s="349">
        <v>590</v>
      </c>
      <c r="Q58" s="258"/>
      <c r="S58" s="258"/>
    </row>
    <row r="59" spans="1:19" ht="15" customHeight="1" x14ac:dyDescent="0.25">
      <c r="A59" s="200">
        <v>43</v>
      </c>
      <c r="B59" s="205" t="s">
        <v>259</v>
      </c>
      <c r="C59" s="70" t="s">
        <v>114</v>
      </c>
      <c r="D59" s="24" t="s">
        <v>100</v>
      </c>
      <c r="E59" s="74">
        <v>2</v>
      </c>
      <c r="F59" s="212">
        <v>0.01</v>
      </c>
      <c r="G59" s="320">
        <f t="shared" si="1"/>
        <v>1670</v>
      </c>
      <c r="H59" s="321">
        <f t="shared" si="2"/>
        <v>1750</v>
      </c>
      <c r="I59" s="345">
        <f t="shared" si="5"/>
        <v>590</v>
      </c>
      <c r="J59" s="321">
        <f t="shared" si="3"/>
        <v>620</v>
      </c>
      <c r="K59" s="345">
        <f>'Чарли в пленке Тесс'!L57</f>
        <v>1080</v>
      </c>
      <c r="L59" s="326">
        <f t="shared" si="4"/>
        <v>1130</v>
      </c>
      <c r="O59" s="349">
        <v>590</v>
      </c>
      <c r="Q59" s="258"/>
      <c r="S59" s="258"/>
    </row>
    <row r="60" spans="1:19" x14ac:dyDescent="0.25">
      <c r="A60" s="200">
        <v>44</v>
      </c>
      <c r="B60" s="205" t="s">
        <v>26</v>
      </c>
      <c r="C60" s="70" t="s">
        <v>24</v>
      </c>
      <c r="D60" s="24" t="s">
        <v>27</v>
      </c>
      <c r="E60" s="74">
        <v>3</v>
      </c>
      <c r="F60" s="212">
        <v>0.01</v>
      </c>
      <c r="G60" s="320">
        <f t="shared" si="1"/>
        <v>2150</v>
      </c>
      <c r="H60" s="321">
        <f t="shared" si="2"/>
        <v>2250</v>
      </c>
      <c r="I60" s="345">
        <f t="shared" si="5"/>
        <v>870</v>
      </c>
      <c r="J60" s="321">
        <f t="shared" si="3"/>
        <v>910</v>
      </c>
      <c r="K60" s="345">
        <f>'Чарли в пленке Тесс'!L58</f>
        <v>1280</v>
      </c>
      <c r="L60" s="326">
        <f t="shared" si="4"/>
        <v>1340</v>
      </c>
      <c r="O60" s="349">
        <v>870</v>
      </c>
      <c r="Q60" s="258"/>
      <c r="S60" s="258"/>
    </row>
    <row r="61" spans="1:19" ht="15" customHeight="1" x14ac:dyDescent="0.25">
      <c r="A61" s="200">
        <v>45</v>
      </c>
      <c r="B61" s="205" t="s">
        <v>52</v>
      </c>
      <c r="C61" s="70" t="s">
        <v>53</v>
      </c>
      <c r="D61" s="24" t="s">
        <v>54</v>
      </c>
      <c r="E61" s="74">
        <v>4</v>
      </c>
      <c r="F61" s="212">
        <v>0.01</v>
      </c>
      <c r="G61" s="320">
        <f t="shared" si="1"/>
        <v>2570</v>
      </c>
      <c r="H61" s="321">
        <f t="shared" si="2"/>
        <v>2700</v>
      </c>
      <c r="I61" s="345">
        <f t="shared" si="5"/>
        <v>1110</v>
      </c>
      <c r="J61" s="321">
        <f t="shared" si="3"/>
        <v>1170</v>
      </c>
      <c r="K61" s="345">
        <f>'Чарли в пленке Тесс'!L59</f>
        <v>1460</v>
      </c>
      <c r="L61" s="326">
        <f t="shared" si="4"/>
        <v>1530</v>
      </c>
      <c r="O61" s="349">
        <v>1110</v>
      </c>
      <c r="Q61" s="258"/>
      <c r="S61" s="258"/>
    </row>
    <row r="62" spans="1:19" ht="15" customHeight="1" x14ac:dyDescent="0.25">
      <c r="A62" s="200">
        <v>46</v>
      </c>
      <c r="B62" s="205" t="s">
        <v>271</v>
      </c>
      <c r="C62" s="70" t="s">
        <v>24</v>
      </c>
      <c r="D62" s="24" t="s">
        <v>272</v>
      </c>
      <c r="E62" s="74"/>
      <c r="F62" s="212"/>
      <c r="G62" s="320">
        <f t="shared" si="1"/>
        <v>2260</v>
      </c>
      <c r="H62" s="321">
        <f t="shared" si="2"/>
        <v>2370</v>
      </c>
      <c r="I62" s="345">
        <f t="shared" si="5"/>
        <v>890</v>
      </c>
      <c r="J62" s="321">
        <f t="shared" si="3"/>
        <v>930</v>
      </c>
      <c r="K62" s="345">
        <f>'Чарли в пленке Тесс'!L60</f>
        <v>1370</v>
      </c>
      <c r="L62" s="326">
        <f t="shared" si="4"/>
        <v>1440</v>
      </c>
      <c r="O62" s="349">
        <v>890</v>
      </c>
      <c r="Q62" s="258"/>
      <c r="S62" s="258"/>
    </row>
    <row r="63" spans="1:19" x14ac:dyDescent="0.25">
      <c r="A63" s="200">
        <v>47</v>
      </c>
      <c r="B63" s="205" t="s">
        <v>28</v>
      </c>
      <c r="C63" s="70" t="s">
        <v>24</v>
      </c>
      <c r="D63" s="24" t="s">
        <v>29</v>
      </c>
      <c r="E63" s="74">
        <v>4</v>
      </c>
      <c r="F63" s="212">
        <v>0.01</v>
      </c>
      <c r="G63" s="320">
        <f t="shared" si="1"/>
        <v>2520</v>
      </c>
      <c r="H63" s="321">
        <f t="shared" si="2"/>
        <v>2650</v>
      </c>
      <c r="I63" s="345">
        <f t="shared" si="5"/>
        <v>1110</v>
      </c>
      <c r="J63" s="321">
        <f t="shared" si="3"/>
        <v>1170</v>
      </c>
      <c r="K63" s="345">
        <f>'Чарли в пленке Тесс'!L61</f>
        <v>1410</v>
      </c>
      <c r="L63" s="326">
        <f t="shared" si="4"/>
        <v>1480</v>
      </c>
      <c r="O63" s="349">
        <v>1110</v>
      </c>
      <c r="Q63" s="258"/>
      <c r="S63" s="258"/>
    </row>
    <row r="64" spans="1:19" ht="21.75" customHeight="1" x14ac:dyDescent="0.25">
      <c r="A64" s="200">
        <v>48</v>
      </c>
      <c r="B64" s="205" t="s">
        <v>86</v>
      </c>
      <c r="C64" s="70" t="s">
        <v>87</v>
      </c>
      <c r="D64" s="38" t="s">
        <v>29</v>
      </c>
      <c r="E64" s="74">
        <v>4</v>
      </c>
      <c r="F64" s="212">
        <v>0.01</v>
      </c>
      <c r="G64" s="320">
        <f t="shared" si="1"/>
        <v>3500</v>
      </c>
      <c r="H64" s="321">
        <f t="shared" si="2"/>
        <v>3680</v>
      </c>
      <c r="I64" s="345">
        <f t="shared" si="5"/>
        <v>1130</v>
      </c>
      <c r="J64" s="321">
        <f t="shared" si="3"/>
        <v>1190</v>
      </c>
      <c r="K64" s="345">
        <f>'Чарли в пленке Тесс'!L62</f>
        <v>2370</v>
      </c>
      <c r="L64" s="326">
        <f t="shared" si="4"/>
        <v>2490</v>
      </c>
      <c r="O64" s="349">
        <v>1130</v>
      </c>
      <c r="Q64" s="258"/>
      <c r="S64" s="258"/>
    </row>
    <row r="65" spans="1:21" s="380" customFormat="1" ht="23.25" customHeight="1" x14ac:dyDescent="0.25">
      <c r="A65" s="403">
        <v>49</v>
      </c>
      <c r="B65" s="373" t="s">
        <v>368</v>
      </c>
      <c r="C65" s="374" t="s">
        <v>87</v>
      </c>
      <c r="D65" s="404" t="s">
        <v>29</v>
      </c>
      <c r="E65" s="376">
        <v>4</v>
      </c>
      <c r="F65" s="405">
        <v>0.01</v>
      </c>
      <c r="G65" s="320">
        <f t="shared" si="1"/>
        <v>8690</v>
      </c>
      <c r="H65" s="462">
        <f t="shared" si="2"/>
        <v>9130</v>
      </c>
      <c r="I65" s="461">
        <f t="shared" ref="I65" si="6">ROUND(O65*(1+ОбщаяНаценка/100),-1)</f>
        <v>1130</v>
      </c>
      <c r="J65" s="462">
        <f t="shared" ref="J65" si="7">ROUND(I65*1.05,-1)</f>
        <v>1190</v>
      </c>
      <c r="K65" s="461">
        <f>'Чарли в пленке Тесс'!L63</f>
        <v>7560</v>
      </c>
      <c r="L65" s="326">
        <f t="shared" si="4"/>
        <v>7940</v>
      </c>
      <c r="M65" s="379" t="s">
        <v>379</v>
      </c>
      <c r="O65" s="380">
        <v>1130</v>
      </c>
      <c r="Q65" s="381"/>
      <c r="R65" s="382"/>
      <c r="S65" s="381"/>
      <c r="T65" s="382"/>
      <c r="U65" s="382"/>
    </row>
    <row r="66" spans="1:21" s="380" customFormat="1" ht="21.75" customHeight="1" x14ac:dyDescent="0.25">
      <c r="A66" s="403">
        <v>50</v>
      </c>
      <c r="B66" s="373" t="s">
        <v>30</v>
      </c>
      <c r="C66" s="374" t="s">
        <v>31</v>
      </c>
      <c r="D66" s="408" t="s">
        <v>29</v>
      </c>
      <c r="E66" s="376">
        <v>4</v>
      </c>
      <c r="F66" s="405">
        <v>0.01</v>
      </c>
      <c r="G66" s="320">
        <f t="shared" si="1"/>
        <v>3870</v>
      </c>
      <c r="H66" s="462">
        <f t="shared" si="2"/>
        <v>4060</v>
      </c>
      <c r="I66" s="461">
        <f t="shared" si="5"/>
        <v>1260</v>
      </c>
      <c r="J66" s="462">
        <f t="shared" si="3"/>
        <v>1320</v>
      </c>
      <c r="K66" s="461">
        <f>'Чарли в пленке Тесс'!L64</f>
        <v>2610</v>
      </c>
      <c r="L66" s="326">
        <f t="shared" si="4"/>
        <v>2740</v>
      </c>
      <c r="O66" s="380">
        <v>1260</v>
      </c>
      <c r="Q66" s="381"/>
      <c r="R66" s="382"/>
      <c r="S66" s="381"/>
      <c r="T66" s="382"/>
      <c r="U66" s="382"/>
    </row>
    <row r="67" spans="1:21" s="380" customFormat="1" ht="21.75" customHeight="1" x14ac:dyDescent="0.25">
      <c r="A67" s="403">
        <v>51</v>
      </c>
      <c r="B67" s="373" t="s">
        <v>369</v>
      </c>
      <c r="C67" s="374" t="s">
        <v>31</v>
      </c>
      <c r="D67" s="408" t="s">
        <v>29</v>
      </c>
      <c r="E67" s="376">
        <v>4</v>
      </c>
      <c r="F67" s="405">
        <v>0.01</v>
      </c>
      <c r="G67" s="320">
        <f t="shared" si="1"/>
        <v>10550</v>
      </c>
      <c r="H67" s="462">
        <f t="shared" si="2"/>
        <v>11070</v>
      </c>
      <c r="I67" s="461">
        <f t="shared" ref="I67" si="8">ROUND(O67*(1+ОбщаяНаценка/100),-1)</f>
        <v>1260</v>
      </c>
      <c r="J67" s="462">
        <f t="shared" ref="J67" si="9">ROUND(I67*1.05,-1)</f>
        <v>1320</v>
      </c>
      <c r="K67" s="461">
        <f>'Чарли в пленке Тесс'!L65</f>
        <v>9290</v>
      </c>
      <c r="L67" s="326">
        <f t="shared" si="4"/>
        <v>9750</v>
      </c>
      <c r="M67" s="379" t="s">
        <v>379</v>
      </c>
      <c r="O67" s="380">
        <v>1260</v>
      </c>
      <c r="Q67" s="381"/>
      <c r="R67" s="382"/>
      <c r="S67" s="381"/>
      <c r="T67" s="382"/>
      <c r="U67" s="382"/>
    </row>
    <row r="68" spans="1:21" s="380" customFormat="1" ht="20.25" customHeight="1" x14ac:dyDescent="0.25">
      <c r="A68" s="403">
        <v>52</v>
      </c>
      <c r="B68" s="373" t="s">
        <v>32</v>
      </c>
      <c r="C68" s="374" t="s">
        <v>33</v>
      </c>
      <c r="D68" s="404" t="s">
        <v>29</v>
      </c>
      <c r="E68" s="376">
        <v>4</v>
      </c>
      <c r="F68" s="405">
        <v>0.01</v>
      </c>
      <c r="G68" s="320">
        <f t="shared" si="1"/>
        <v>3010</v>
      </c>
      <c r="H68" s="462">
        <f t="shared" si="2"/>
        <v>3160</v>
      </c>
      <c r="I68" s="461">
        <f t="shared" si="5"/>
        <v>1190</v>
      </c>
      <c r="J68" s="462">
        <f t="shared" si="3"/>
        <v>1250</v>
      </c>
      <c r="K68" s="461">
        <f>'Чарли в пленке Тесс'!L66</f>
        <v>1820</v>
      </c>
      <c r="L68" s="326">
        <f t="shared" si="4"/>
        <v>1910</v>
      </c>
      <c r="O68" s="380">
        <v>1190</v>
      </c>
      <c r="Q68" s="381"/>
      <c r="R68" s="382"/>
      <c r="S68" s="381"/>
      <c r="T68" s="382"/>
      <c r="U68" s="382"/>
    </row>
    <row r="69" spans="1:21" s="380" customFormat="1" ht="18.75" customHeight="1" x14ac:dyDescent="0.25">
      <c r="A69" s="403">
        <v>53</v>
      </c>
      <c r="B69" s="373" t="s">
        <v>370</v>
      </c>
      <c r="C69" s="374" t="s">
        <v>33</v>
      </c>
      <c r="D69" s="404" t="s">
        <v>29</v>
      </c>
      <c r="E69" s="376">
        <v>4</v>
      </c>
      <c r="F69" s="405">
        <v>0.01</v>
      </c>
      <c r="G69" s="320">
        <f t="shared" si="1"/>
        <v>5040</v>
      </c>
      <c r="H69" s="462">
        <f t="shared" si="2"/>
        <v>5290</v>
      </c>
      <c r="I69" s="461">
        <f t="shared" ref="I69" si="10">ROUND(O69*(1+ОбщаяНаценка/100),-1)</f>
        <v>1190</v>
      </c>
      <c r="J69" s="462">
        <f t="shared" ref="J69" si="11">ROUND(I69*1.05,-1)</f>
        <v>1250</v>
      </c>
      <c r="K69" s="461">
        <f>'Чарли в пленке Тесс'!L67</f>
        <v>3850</v>
      </c>
      <c r="L69" s="326">
        <f t="shared" si="4"/>
        <v>4040</v>
      </c>
      <c r="M69" s="379" t="s">
        <v>380</v>
      </c>
      <c r="O69" s="380">
        <v>1190</v>
      </c>
      <c r="Q69" s="381"/>
      <c r="R69" s="382"/>
      <c r="S69" s="381"/>
      <c r="T69" s="382"/>
      <c r="U69" s="382"/>
    </row>
    <row r="70" spans="1:21" s="380" customFormat="1" ht="15" customHeight="1" x14ac:dyDescent="0.25">
      <c r="A70" s="403">
        <v>54</v>
      </c>
      <c r="B70" s="373" t="s">
        <v>237</v>
      </c>
      <c r="C70" s="374" t="s">
        <v>24</v>
      </c>
      <c r="D70" s="408" t="s">
        <v>230</v>
      </c>
      <c r="E70" s="376">
        <v>4</v>
      </c>
      <c r="F70" s="405">
        <v>0.01</v>
      </c>
      <c r="G70" s="320">
        <f t="shared" si="1"/>
        <v>2730</v>
      </c>
      <c r="H70" s="462">
        <f t="shared" si="2"/>
        <v>2870</v>
      </c>
      <c r="I70" s="461">
        <f t="shared" ref="I70:I109" si="12">ROUND(O70*(1+ОбщаяНаценка/100),-1)</f>
        <v>1220</v>
      </c>
      <c r="J70" s="462">
        <f t="shared" si="3"/>
        <v>1280</v>
      </c>
      <c r="K70" s="461">
        <f>'Чарли в пленке Тесс'!L68</f>
        <v>1510</v>
      </c>
      <c r="L70" s="326">
        <f t="shared" si="4"/>
        <v>1590</v>
      </c>
      <c r="O70" s="380">
        <v>1220</v>
      </c>
      <c r="Q70" s="381"/>
      <c r="R70" s="382"/>
      <c r="S70" s="381"/>
      <c r="T70" s="382"/>
      <c r="U70" s="382"/>
    </row>
    <row r="71" spans="1:21" s="380" customFormat="1" ht="15" customHeight="1" x14ac:dyDescent="0.25">
      <c r="A71" s="403">
        <v>55</v>
      </c>
      <c r="B71" s="373" t="s">
        <v>273</v>
      </c>
      <c r="C71" s="374" t="s">
        <v>51</v>
      </c>
      <c r="D71" s="408" t="s">
        <v>230</v>
      </c>
      <c r="E71" s="376"/>
      <c r="F71" s="405"/>
      <c r="G71" s="320">
        <f t="shared" si="1"/>
        <v>1920</v>
      </c>
      <c r="H71" s="462">
        <f t="shared" si="2"/>
        <v>2010</v>
      </c>
      <c r="I71" s="461">
        <f t="shared" si="12"/>
        <v>270</v>
      </c>
      <c r="J71" s="462">
        <f t="shared" ref="J71:J119" si="13">ROUND(I71*1.05,-1)</f>
        <v>280</v>
      </c>
      <c r="K71" s="461">
        <f>'Чарли в пленке Тесс'!L69</f>
        <v>1650</v>
      </c>
      <c r="L71" s="326">
        <f t="shared" si="4"/>
        <v>1730</v>
      </c>
      <c r="O71" s="380">
        <v>270</v>
      </c>
      <c r="Q71" s="381"/>
      <c r="R71" s="382"/>
      <c r="S71" s="381"/>
      <c r="T71" s="382"/>
      <c r="U71" s="382"/>
    </row>
    <row r="72" spans="1:21" s="380" customFormat="1" x14ac:dyDescent="0.25">
      <c r="A72" s="403">
        <v>56</v>
      </c>
      <c r="B72" s="373" t="s">
        <v>34</v>
      </c>
      <c r="C72" s="374" t="s">
        <v>24</v>
      </c>
      <c r="D72" s="404" t="s">
        <v>35</v>
      </c>
      <c r="E72" s="376">
        <v>5</v>
      </c>
      <c r="F72" s="405">
        <v>0.01</v>
      </c>
      <c r="G72" s="320">
        <f t="shared" si="1"/>
        <v>2820</v>
      </c>
      <c r="H72" s="462">
        <f t="shared" si="2"/>
        <v>2960</v>
      </c>
      <c r="I72" s="461">
        <f t="shared" si="12"/>
        <v>1340</v>
      </c>
      <c r="J72" s="462">
        <f t="shared" si="13"/>
        <v>1410</v>
      </c>
      <c r="K72" s="461">
        <f>'Чарли в пленке Тесс'!L70</f>
        <v>1480</v>
      </c>
      <c r="L72" s="326">
        <f t="shared" si="4"/>
        <v>1550</v>
      </c>
      <c r="O72" s="380">
        <v>1340</v>
      </c>
      <c r="Q72" s="381"/>
      <c r="R72" s="382"/>
      <c r="S72" s="381"/>
      <c r="T72" s="382"/>
      <c r="U72" s="382"/>
    </row>
    <row r="73" spans="1:21" s="380" customFormat="1" ht="22.5" customHeight="1" x14ac:dyDescent="0.25">
      <c r="A73" s="403">
        <v>57</v>
      </c>
      <c r="B73" s="373" t="s">
        <v>36</v>
      </c>
      <c r="C73" s="374" t="s">
        <v>31</v>
      </c>
      <c r="D73" s="404" t="s">
        <v>35</v>
      </c>
      <c r="E73" s="376">
        <v>5</v>
      </c>
      <c r="F73" s="405">
        <v>0.01</v>
      </c>
      <c r="G73" s="320">
        <f t="shared" si="1"/>
        <v>4330</v>
      </c>
      <c r="H73" s="462">
        <f t="shared" si="2"/>
        <v>4550</v>
      </c>
      <c r="I73" s="461">
        <f t="shared" si="12"/>
        <v>1500</v>
      </c>
      <c r="J73" s="462">
        <f t="shared" si="13"/>
        <v>1580</v>
      </c>
      <c r="K73" s="461">
        <f>'Чарли в пленке Тесс'!L71</f>
        <v>2830</v>
      </c>
      <c r="L73" s="326">
        <f t="shared" si="4"/>
        <v>2970</v>
      </c>
      <c r="O73" s="380">
        <v>1500</v>
      </c>
      <c r="Q73" s="381"/>
      <c r="R73" s="382"/>
      <c r="S73" s="381"/>
      <c r="T73" s="382"/>
      <c r="U73" s="382"/>
    </row>
    <row r="74" spans="1:21" s="380" customFormat="1" ht="22.5" customHeight="1" x14ac:dyDescent="0.25">
      <c r="A74" s="403">
        <v>58</v>
      </c>
      <c r="B74" s="373" t="s">
        <v>371</v>
      </c>
      <c r="C74" s="374" t="s">
        <v>31</v>
      </c>
      <c r="D74" s="404" t="s">
        <v>35</v>
      </c>
      <c r="E74" s="376">
        <v>5</v>
      </c>
      <c r="F74" s="405">
        <v>0.01</v>
      </c>
      <c r="G74" s="320">
        <f t="shared" si="1"/>
        <v>11030</v>
      </c>
      <c r="H74" s="462">
        <f t="shared" si="2"/>
        <v>11590</v>
      </c>
      <c r="I74" s="461">
        <f t="shared" ref="I74" si="14">ROUND(O74*(1+ОбщаяНаценка/100),-1)</f>
        <v>1500</v>
      </c>
      <c r="J74" s="462">
        <f t="shared" ref="J74" si="15">ROUND(I74*1.05,-1)</f>
        <v>1580</v>
      </c>
      <c r="K74" s="461">
        <f>'Чарли в пленке Тесс'!L72</f>
        <v>9530</v>
      </c>
      <c r="L74" s="326">
        <f t="shared" si="4"/>
        <v>10010</v>
      </c>
      <c r="M74" s="379" t="s">
        <v>379</v>
      </c>
      <c r="O74" s="380">
        <v>1500</v>
      </c>
      <c r="Q74" s="381"/>
      <c r="R74" s="382"/>
      <c r="S74" s="381"/>
      <c r="T74" s="382"/>
      <c r="U74" s="382"/>
    </row>
    <row r="75" spans="1:21" s="380" customFormat="1" x14ac:dyDescent="0.25">
      <c r="A75" s="403">
        <v>59</v>
      </c>
      <c r="B75" s="373" t="s">
        <v>37</v>
      </c>
      <c r="C75" s="374" t="s">
        <v>24</v>
      </c>
      <c r="D75" s="404" t="s">
        <v>38</v>
      </c>
      <c r="E75" s="376">
        <v>6</v>
      </c>
      <c r="F75" s="405">
        <v>0.01</v>
      </c>
      <c r="G75" s="320">
        <f t="shared" si="1"/>
        <v>3420</v>
      </c>
      <c r="H75" s="462">
        <f t="shared" si="2"/>
        <v>3590</v>
      </c>
      <c r="I75" s="461">
        <f t="shared" si="12"/>
        <v>1650</v>
      </c>
      <c r="J75" s="462">
        <f t="shared" si="13"/>
        <v>1730</v>
      </c>
      <c r="K75" s="461">
        <f>'Чарли в пленке Тесс'!L73</f>
        <v>1770</v>
      </c>
      <c r="L75" s="326">
        <f t="shared" si="4"/>
        <v>1860</v>
      </c>
      <c r="O75" s="380">
        <v>1650</v>
      </c>
      <c r="Q75" s="381"/>
      <c r="R75" s="382"/>
      <c r="S75" s="381"/>
      <c r="T75" s="382"/>
      <c r="U75" s="382"/>
    </row>
    <row r="76" spans="1:21" s="380" customFormat="1" ht="18.75" customHeight="1" x14ac:dyDescent="0.25">
      <c r="A76" s="403">
        <v>60</v>
      </c>
      <c r="B76" s="384" t="s">
        <v>90</v>
      </c>
      <c r="C76" s="374" t="s">
        <v>89</v>
      </c>
      <c r="D76" s="404" t="s">
        <v>38</v>
      </c>
      <c r="E76" s="376">
        <v>6</v>
      </c>
      <c r="F76" s="405">
        <v>0.01</v>
      </c>
      <c r="G76" s="320">
        <f t="shared" si="1"/>
        <v>3340</v>
      </c>
      <c r="H76" s="462">
        <f t="shared" si="2"/>
        <v>3510</v>
      </c>
      <c r="I76" s="461">
        <f t="shared" si="12"/>
        <v>1570</v>
      </c>
      <c r="J76" s="462">
        <f t="shared" si="13"/>
        <v>1650</v>
      </c>
      <c r="K76" s="461">
        <f>'Чарли в пленке Тесс'!L74</f>
        <v>1770</v>
      </c>
      <c r="L76" s="326">
        <f t="shared" si="4"/>
        <v>1860</v>
      </c>
      <c r="O76" s="380">
        <v>1570</v>
      </c>
      <c r="Q76" s="381"/>
      <c r="R76" s="382"/>
      <c r="S76" s="381"/>
      <c r="T76" s="382"/>
      <c r="U76" s="382"/>
    </row>
    <row r="77" spans="1:21" s="380" customFormat="1" ht="15" customHeight="1" x14ac:dyDescent="0.25">
      <c r="A77" s="403">
        <v>61</v>
      </c>
      <c r="B77" s="373" t="s">
        <v>50</v>
      </c>
      <c r="C77" s="374" t="s">
        <v>51</v>
      </c>
      <c r="D77" s="408" t="s">
        <v>38</v>
      </c>
      <c r="E77" s="376">
        <v>6</v>
      </c>
      <c r="F77" s="405">
        <v>0.01</v>
      </c>
      <c r="G77" s="320">
        <f t="shared" si="1"/>
        <v>2180</v>
      </c>
      <c r="H77" s="462">
        <f t="shared" si="2"/>
        <v>2290</v>
      </c>
      <c r="I77" s="461">
        <f t="shared" si="12"/>
        <v>360</v>
      </c>
      <c r="J77" s="462">
        <f t="shared" si="13"/>
        <v>380</v>
      </c>
      <c r="K77" s="461">
        <f>'Чарли в пленке Тесс'!L75</f>
        <v>1820</v>
      </c>
      <c r="L77" s="326">
        <f t="shared" si="4"/>
        <v>1910</v>
      </c>
      <c r="O77" s="380">
        <v>360</v>
      </c>
      <c r="Q77" s="381"/>
      <c r="R77" s="382"/>
      <c r="S77" s="381"/>
      <c r="T77" s="382"/>
      <c r="U77" s="382"/>
    </row>
    <row r="78" spans="1:21" s="380" customFormat="1" ht="24.75" customHeight="1" x14ac:dyDescent="0.25">
      <c r="A78" s="403">
        <v>62</v>
      </c>
      <c r="B78" s="373" t="s">
        <v>88</v>
      </c>
      <c r="C78" s="374" t="s">
        <v>87</v>
      </c>
      <c r="D78" s="404" t="s">
        <v>38</v>
      </c>
      <c r="E78" s="376">
        <v>6</v>
      </c>
      <c r="F78" s="405">
        <v>0.01</v>
      </c>
      <c r="G78" s="320">
        <f t="shared" si="1"/>
        <v>4450</v>
      </c>
      <c r="H78" s="462">
        <f t="shared" si="2"/>
        <v>4670</v>
      </c>
      <c r="I78" s="461">
        <f t="shared" si="12"/>
        <v>1650</v>
      </c>
      <c r="J78" s="462">
        <f t="shared" si="13"/>
        <v>1730</v>
      </c>
      <c r="K78" s="461">
        <f>'Чарли в пленке Тесс'!L76</f>
        <v>2800</v>
      </c>
      <c r="L78" s="326">
        <f t="shared" si="4"/>
        <v>2940</v>
      </c>
      <c r="O78" s="380">
        <v>1650</v>
      </c>
      <c r="Q78" s="381"/>
      <c r="R78" s="382"/>
      <c r="S78" s="381"/>
      <c r="T78" s="382"/>
      <c r="U78" s="382"/>
    </row>
    <row r="79" spans="1:21" s="380" customFormat="1" ht="22.5" customHeight="1" x14ac:dyDescent="0.25">
      <c r="A79" s="403">
        <v>63</v>
      </c>
      <c r="B79" s="373" t="s">
        <v>372</v>
      </c>
      <c r="C79" s="374" t="s">
        <v>87</v>
      </c>
      <c r="D79" s="404" t="s">
        <v>38</v>
      </c>
      <c r="E79" s="376">
        <v>6</v>
      </c>
      <c r="F79" s="405">
        <v>0.01</v>
      </c>
      <c r="G79" s="320">
        <f t="shared" si="1"/>
        <v>9640</v>
      </c>
      <c r="H79" s="462">
        <f t="shared" si="2"/>
        <v>10120</v>
      </c>
      <c r="I79" s="461">
        <f t="shared" ref="I79" si="16">ROUND(O79*(1+ОбщаяНаценка/100),-1)</f>
        <v>1650</v>
      </c>
      <c r="J79" s="462">
        <f t="shared" ref="J79" si="17">ROUND(I79*1.05,-1)</f>
        <v>1730</v>
      </c>
      <c r="K79" s="461">
        <f>'Чарли в пленке Тесс'!L77</f>
        <v>7990</v>
      </c>
      <c r="L79" s="326">
        <f t="shared" si="4"/>
        <v>8390</v>
      </c>
      <c r="M79" s="379" t="s">
        <v>379</v>
      </c>
      <c r="O79" s="380">
        <v>1650</v>
      </c>
      <c r="Q79" s="381"/>
      <c r="R79" s="382"/>
      <c r="S79" s="381"/>
      <c r="T79" s="382"/>
      <c r="U79" s="382"/>
    </row>
    <row r="80" spans="1:21" s="380" customFormat="1" ht="21" customHeight="1" x14ac:dyDescent="0.25">
      <c r="A80" s="403">
        <v>64</v>
      </c>
      <c r="B80" s="373" t="s">
        <v>39</v>
      </c>
      <c r="C80" s="374" t="s">
        <v>31</v>
      </c>
      <c r="D80" s="404" t="s">
        <v>38</v>
      </c>
      <c r="E80" s="376">
        <v>6</v>
      </c>
      <c r="F80" s="405">
        <v>0.01</v>
      </c>
      <c r="G80" s="320">
        <f t="shared" si="1"/>
        <v>4790</v>
      </c>
      <c r="H80" s="462">
        <f t="shared" si="2"/>
        <v>5030</v>
      </c>
      <c r="I80" s="461">
        <f t="shared" si="12"/>
        <v>1730</v>
      </c>
      <c r="J80" s="462">
        <f t="shared" si="13"/>
        <v>1820</v>
      </c>
      <c r="K80" s="461">
        <f>'Чарли в пленке Тесс'!L78</f>
        <v>3060</v>
      </c>
      <c r="L80" s="326">
        <f t="shared" si="4"/>
        <v>3210</v>
      </c>
      <c r="M80" s="379"/>
      <c r="O80" s="380">
        <v>1730</v>
      </c>
      <c r="Q80" s="381"/>
      <c r="R80" s="382"/>
      <c r="S80" s="381"/>
      <c r="T80" s="382"/>
      <c r="U80" s="382"/>
    </row>
    <row r="81" spans="1:21" s="380" customFormat="1" ht="20.25" customHeight="1" x14ac:dyDescent="0.25">
      <c r="A81" s="403">
        <v>65</v>
      </c>
      <c r="B81" s="373" t="s">
        <v>373</v>
      </c>
      <c r="C81" s="374" t="s">
        <v>31</v>
      </c>
      <c r="D81" s="404" t="s">
        <v>38</v>
      </c>
      <c r="E81" s="376">
        <v>6</v>
      </c>
      <c r="F81" s="405">
        <v>0.01</v>
      </c>
      <c r="G81" s="320">
        <f t="shared" si="1"/>
        <v>11510</v>
      </c>
      <c r="H81" s="462">
        <f t="shared" si="2"/>
        <v>12090</v>
      </c>
      <c r="I81" s="461">
        <f t="shared" ref="I81" si="18">ROUND(O81*(1+ОбщаяНаценка/100),-1)</f>
        <v>1730</v>
      </c>
      <c r="J81" s="462">
        <f t="shared" ref="J81" si="19">ROUND(I81*1.05,-1)</f>
        <v>1820</v>
      </c>
      <c r="K81" s="461">
        <f>'Чарли в пленке Тесс'!L79</f>
        <v>9780</v>
      </c>
      <c r="L81" s="326">
        <f t="shared" si="4"/>
        <v>10270</v>
      </c>
      <c r="M81" s="379" t="s">
        <v>379</v>
      </c>
      <c r="O81" s="380">
        <v>1730</v>
      </c>
      <c r="Q81" s="381"/>
      <c r="R81" s="382"/>
      <c r="S81" s="381"/>
      <c r="T81" s="382"/>
      <c r="U81" s="382"/>
    </row>
    <row r="82" spans="1:21" s="380" customFormat="1" ht="21.75" customHeight="1" x14ac:dyDescent="0.25">
      <c r="A82" s="403">
        <v>66</v>
      </c>
      <c r="B82" s="373" t="s">
        <v>40</v>
      </c>
      <c r="C82" s="374" t="s">
        <v>33</v>
      </c>
      <c r="D82" s="404" t="s">
        <v>38</v>
      </c>
      <c r="E82" s="376">
        <v>6</v>
      </c>
      <c r="F82" s="405">
        <v>0.01</v>
      </c>
      <c r="G82" s="320">
        <f t="shared" ref="G82:G119" si="20">I82+K82</f>
        <v>4000</v>
      </c>
      <c r="H82" s="462">
        <f t="shared" ref="H82:H119" si="21">J82+L82</f>
        <v>4200</v>
      </c>
      <c r="I82" s="461">
        <f t="shared" si="12"/>
        <v>1730</v>
      </c>
      <c r="J82" s="462">
        <f t="shared" si="13"/>
        <v>1820</v>
      </c>
      <c r="K82" s="461">
        <f>'Чарли в пленке Тесс'!L80</f>
        <v>2270</v>
      </c>
      <c r="L82" s="326">
        <f t="shared" ref="L82:L119" si="22">ROUND(K82*1.05,-1)</f>
        <v>2380</v>
      </c>
      <c r="O82" s="380">
        <v>1730</v>
      </c>
      <c r="Q82" s="381"/>
      <c r="R82" s="382"/>
      <c r="S82" s="381"/>
      <c r="T82" s="382"/>
      <c r="U82" s="382"/>
    </row>
    <row r="83" spans="1:21" s="380" customFormat="1" ht="22.5" customHeight="1" x14ac:dyDescent="0.25">
      <c r="A83" s="403">
        <v>67</v>
      </c>
      <c r="B83" s="373" t="s">
        <v>374</v>
      </c>
      <c r="C83" s="374" t="s">
        <v>33</v>
      </c>
      <c r="D83" s="404" t="s">
        <v>38</v>
      </c>
      <c r="E83" s="376">
        <v>6</v>
      </c>
      <c r="F83" s="405">
        <v>0.01</v>
      </c>
      <c r="G83" s="320">
        <f t="shared" si="20"/>
        <v>6040</v>
      </c>
      <c r="H83" s="462">
        <f t="shared" si="21"/>
        <v>6350</v>
      </c>
      <c r="I83" s="461">
        <f t="shared" ref="I83" si="23">ROUND(O83*(1+ОбщаяНаценка/100),-1)</f>
        <v>1730</v>
      </c>
      <c r="J83" s="462">
        <f t="shared" ref="J83" si="24">ROUND(I83*1.05,-1)</f>
        <v>1820</v>
      </c>
      <c r="K83" s="461">
        <f>'Чарли в пленке Тесс'!L81</f>
        <v>4310</v>
      </c>
      <c r="L83" s="326">
        <f t="shared" si="22"/>
        <v>4530</v>
      </c>
      <c r="M83" s="379" t="s">
        <v>381</v>
      </c>
      <c r="O83" s="380">
        <v>1730</v>
      </c>
      <c r="Q83" s="381"/>
      <c r="R83" s="382"/>
      <c r="S83" s="381"/>
      <c r="T83" s="382"/>
      <c r="U83" s="382"/>
    </row>
    <row r="84" spans="1:21" s="380" customFormat="1" ht="15" customHeight="1" x14ac:dyDescent="0.25">
      <c r="A84" s="403">
        <v>68</v>
      </c>
      <c r="B84" s="373" t="s">
        <v>287</v>
      </c>
      <c r="C84" s="374" t="s">
        <v>24</v>
      </c>
      <c r="D84" s="404" t="s">
        <v>270</v>
      </c>
      <c r="E84" s="376"/>
      <c r="F84" s="405"/>
      <c r="G84" s="320">
        <f t="shared" si="20"/>
        <v>3630</v>
      </c>
      <c r="H84" s="462">
        <f t="shared" si="21"/>
        <v>3810</v>
      </c>
      <c r="I84" s="461">
        <f t="shared" si="12"/>
        <v>1690</v>
      </c>
      <c r="J84" s="462">
        <f t="shared" si="13"/>
        <v>1770</v>
      </c>
      <c r="K84" s="461">
        <f>'Чарли в пленке Тесс'!L82</f>
        <v>1940</v>
      </c>
      <c r="L84" s="326">
        <f t="shared" si="22"/>
        <v>2040</v>
      </c>
      <c r="O84" s="380">
        <v>1690</v>
      </c>
      <c r="Q84" s="381"/>
      <c r="R84" s="382"/>
      <c r="S84" s="381"/>
      <c r="T84" s="382"/>
      <c r="U84" s="382"/>
    </row>
    <row r="85" spans="1:21" s="380" customFormat="1" x14ac:dyDescent="0.25">
      <c r="A85" s="403">
        <v>69</v>
      </c>
      <c r="B85" s="373" t="s">
        <v>41</v>
      </c>
      <c r="C85" s="374" t="s">
        <v>24</v>
      </c>
      <c r="D85" s="404" t="s">
        <v>42</v>
      </c>
      <c r="E85" s="376">
        <v>8</v>
      </c>
      <c r="F85" s="405">
        <v>0.02</v>
      </c>
      <c r="G85" s="320">
        <f t="shared" si="20"/>
        <v>4070</v>
      </c>
      <c r="H85" s="462">
        <f t="shared" si="21"/>
        <v>4280</v>
      </c>
      <c r="I85" s="461">
        <f t="shared" si="12"/>
        <v>2120</v>
      </c>
      <c r="J85" s="462">
        <f t="shared" si="13"/>
        <v>2230</v>
      </c>
      <c r="K85" s="461">
        <f>'Чарли в пленке Тесс'!L83</f>
        <v>1950</v>
      </c>
      <c r="L85" s="326">
        <f t="shared" si="22"/>
        <v>2050</v>
      </c>
      <c r="O85" s="380">
        <v>2120</v>
      </c>
      <c r="Q85" s="381"/>
      <c r="R85" s="382"/>
      <c r="S85" s="381"/>
      <c r="T85" s="382"/>
      <c r="U85" s="382"/>
    </row>
    <row r="86" spans="1:21" s="380" customFormat="1" ht="19.5" customHeight="1" x14ac:dyDescent="0.25">
      <c r="A86" s="403">
        <v>70</v>
      </c>
      <c r="B86" s="373" t="s">
        <v>91</v>
      </c>
      <c r="C86" s="374" t="s">
        <v>87</v>
      </c>
      <c r="D86" s="404" t="s">
        <v>42</v>
      </c>
      <c r="E86" s="376">
        <v>8</v>
      </c>
      <c r="F86" s="405">
        <v>0.02</v>
      </c>
      <c r="G86" s="320">
        <f t="shared" si="20"/>
        <v>5270</v>
      </c>
      <c r="H86" s="462">
        <f t="shared" si="21"/>
        <v>5540</v>
      </c>
      <c r="I86" s="461">
        <f t="shared" si="12"/>
        <v>2120</v>
      </c>
      <c r="J86" s="462">
        <f t="shared" si="13"/>
        <v>2230</v>
      </c>
      <c r="K86" s="461">
        <f>'Чарли в пленке Тесс'!L84</f>
        <v>3150</v>
      </c>
      <c r="L86" s="326">
        <f t="shared" si="22"/>
        <v>3310</v>
      </c>
      <c r="O86" s="380">
        <v>2120</v>
      </c>
      <c r="Q86" s="381"/>
      <c r="R86" s="382"/>
      <c r="S86" s="381"/>
      <c r="T86" s="382"/>
      <c r="U86" s="382"/>
    </row>
    <row r="87" spans="1:21" s="380" customFormat="1" ht="23.25" customHeight="1" x14ac:dyDescent="0.25">
      <c r="A87" s="403">
        <v>71</v>
      </c>
      <c r="B87" s="373" t="s">
        <v>375</v>
      </c>
      <c r="C87" s="374" t="s">
        <v>87</v>
      </c>
      <c r="D87" s="404" t="s">
        <v>42</v>
      </c>
      <c r="E87" s="376">
        <v>8</v>
      </c>
      <c r="F87" s="405">
        <v>0.02</v>
      </c>
      <c r="G87" s="320">
        <f t="shared" si="20"/>
        <v>10540</v>
      </c>
      <c r="H87" s="462">
        <f t="shared" si="21"/>
        <v>11070</v>
      </c>
      <c r="I87" s="461">
        <f t="shared" ref="I87" si="25">ROUND(O87*(1+ОбщаяНаценка/100),-1)</f>
        <v>2120</v>
      </c>
      <c r="J87" s="462">
        <f t="shared" ref="J87" si="26">ROUND(I87*1.05,-1)</f>
        <v>2230</v>
      </c>
      <c r="K87" s="461">
        <f>'Чарли в пленке Тесс'!L85</f>
        <v>8420</v>
      </c>
      <c r="L87" s="326">
        <f t="shared" si="22"/>
        <v>8840</v>
      </c>
      <c r="M87" s="379" t="s">
        <v>379</v>
      </c>
      <c r="O87" s="380">
        <v>2120</v>
      </c>
      <c r="Q87" s="381"/>
      <c r="R87" s="382"/>
      <c r="S87" s="381"/>
      <c r="T87" s="382"/>
      <c r="U87" s="382"/>
    </row>
    <row r="88" spans="1:21" s="380" customFormat="1" ht="21" customHeight="1" x14ac:dyDescent="0.25">
      <c r="A88" s="403">
        <v>72</v>
      </c>
      <c r="B88" s="373" t="s">
        <v>43</v>
      </c>
      <c r="C88" s="374" t="s">
        <v>33</v>
      </c>
      <c r="D88" s="404" t="s">
        <v>42</v>
      </c>
      <c r="E88" s="376">
        <v>8</v>
      </c>
      <c r="F88" s="405">
        <v>0.02</v>
      </c>
      <c r="G88" s="320">
        <f t="shared" si="20"/>
        <v>5210</v>
      </c>
      <c r="H88" s="462">
        <f t="shared" si="21"/>
        <v>5470</v>
      </c>
      <c r="I88" s="461">
        <f t="shared" si="12"/>
        <v>2280</v>
      </c>
      <c r="J88" s="462">
        <f t="shared" si="13"/>
        <v>2390</v>
      </c>
      <c r="K88" s="461">
        <f>'Чарли в пленке Тесс'!L86</f>
        <v>2930</v>
      </c>
      <c r="L88" s="326">
        <f t="shared" si="22"/>
        <v>3080</v>
      </c>
      <c r="O88" s="380">
        <v>2280</v>
      </c>
      <c r="Q88" s="381"/>
      <c r="R88" s="382"/>
      <c r="S88" s="381"/>
      <c r="T88" s="382"/>
      <c r="U88" s="382"/>
    </row>
    <row r="89" spans="1:21" s="380" customFormat="1" ht="24.75" customHeight="1" x14ac:dyDescent="0.25">
      <c r="A89" s="403">
        <v>73</v>
      </c>
      <c r="B89" s="373" t="s">
        <v>376</v>
      </c>
      <c r="C89" s="374" t="s">
        <v>33</v>
      </c>
      <c r="D89" s="404" t="s">
        <v>42</v>
      </c>
      <c r="E89" s="376">
        <v>8</v>
      </c>
      <c r="F89" s="405">
        <v>0.02</v>
      </c>
      <c r="G89" s="320">
        <f t="shared" si="20"/>
        <v>9460</v>
      </c>
      <c r="H89" s="462">
        <f t="shared" si="21"/>
        <v>9930</v>
      </c>
      <c r="I89" s="461">
        <f t="shared" ref="I89" si="27">ROUND(O89*(1+ОбщаяНаценка/100),-1)</f>
        <v>2280</v>
      </c>
      <c r="J89" s="462">
        <f t="shared" ref="J89" si="28">ROUND(I89*1.05,-1)</f>
        <v>2390</v>
      </c>
      <c r="K89" s="461">
        <f>'Чарли в пленке Тесс'!L87</f>
        <v>7180</v>
      </c>
      <c r="L89" s="326">
        <f t="shared" si="22"/>
        <v>7540</v>
      </c>
      <c r="M89" s="379" t="s">
        <v>380</v>
      </c>
      <c r="O89" s="380">
        <v>2280</v>
      </c>
      <c r="Q89" s="381"/>
      <c r="R89" s="382"/>
      <c r="S89" s="381"/>
      <c r="T89" s="382"/>
      <c r="U89" s="382"/>
    </row>
    <row r="90" spans="1:21" s="380" customFormat="1" ht="21.75" customHeight="1" x14ac:dyDescent="0.25">
      <c r="A90" s="403">
        <v>74</v>
      </c>
      <c r="B90" s="409" t="s">
        <v>55</v>
      </c>
      <c r="C90" s="410" t="s">
        <v>6</v>
      </c>
      <c r="D90" s="408" t="s">
        <v>56</v>
      </c>
      <c r="E90" s="376">
        <v>12</v>
      </c>
      <c r="F90" s="405">
        <v>0.02</v>
      </c>
      <c r="G90" s="320">
        <f t="shared" si="20"/>
        <v>8580</v>
      </c>
      <c r="H90" s="462">
        <f t="shared" si="21"/>
        <v>9010</v>
      </c>
      <c r="I90" s="461">
        <f t="shared" si="12"/>
        <v>3060</v>
      </c>
      <c r="J90" s="462">
        <f t="shared" si="13"/>
        <v>3210</v>
      </c>
      <c r="K90" s="461">
        <f>'Чарли в пленке Тесс'!L88</f>
        <v>5520</v>
      </c>
      <c r="L90" s="326">
        <f t="shared" si="22"/>
        <v>5800</v>
      </c>
      <c r="O90" s="380">
        <v>3060</v>
      </c>
      <c r="Q90" s="381"/>
      <c r="R90" s="382"/>
      <c r="S90" s="381"/>
      <c r="T90" s="382"/>
      <c r="U90" s="382"/>
    </row>
    <row r="91" spans="1:21" s="380" customFormat="1" ht="19.5" customHeight="1" x14ac:dyDescent="0.25">
      <c r="A91" s="403">
        <v>75</v>
      </c>
      <c r="B91" s="411" t="s">
        <v>125</v>
      </c>
      <c r="C91" s="410" t="s">
        <v>136</v>
      </c>
      <c r="D91" s="408" t="s">
        <v>56</v>
      </c>
      <c r="E91" s="376">
        <v>12</v>
      </c>
      <c r="F91" s="405">
        <v>0.02</v>
      </c>
      <c r="G91" s="320">
        <f t="shared" si="20"/>
        <v>8720</v>
      </c>
      <c r="H91" s="462">
        <f t="shared" si="21"/>
        <v>9160</v>
      </c>
      <c r="I91" s="461">
        <f t="shared" si="12"/>
        <v>3200</v>
      </c>
      <c r="J91" s="462">
        <f t="shared" si="13"/>
        <v>3360</v>
      </c>
      <c r="K91" s="461">
        <f>'Чарли в пленке Тесс'!L89</f>
        <v>5520</v>
      </c>
      <c r="L91" s="326">
        <f t="shared" si="22"/>
        <v>5800</v>
      </c>
      <c r="O91" s="380">
        <v>3200</v>
      </c>
      <c r="Q91" s="381"/>
      <c r="R91" s="382"/>
      <c r="S91" s="381"/>
      <c r="T91" s="382"/>
      <c r="U91" s="382"/>
    </row>
    <row r="92" spans="1:21" s="380" customFormat="1" ht="22.5" customHeight="1" x14ac:dyDescent="0.25">
      <c r="A92" s="403">
        <v>76</v>
      </c>
      <c r="B92" s="409" t="s">
        <v>338</v>
      </c>
      <c r="C92" s="410" t="s">
        <v>335</v>
      </c>
      <c r="D92" s="412" t="s">
        <v>56</v>
      </c>
      <c r="E92" s="376">
        <v>12</v>
      </c>
      <c r="F92" s="405">
        <v>0.02</v>
      </c>
      <c r="G92" s="320">
        <f t="shared" si="20"/>
        <v>9800</v>
      </c>
      <c r="H92" s="462">
        <f t="shared" si="21"/>
        <v>10290</v>
      </c>
      <c r="I92" s="461">
        <f t="shared" si="12"/>
        <v>4280</v>
      </c>
      <c r="J92" s="462">
        <f t="shared" si="13"/>
        <v>4490</v>
      </c>
      <c r="K92" s="461">
        <f>'Чарли в пленке Тесс'!L90</f>
        <v>5520</v>
      </c>
      <c r="L92" s="326">
        <f t="shared" si="22"/>
        <v>5800</v>
      </c>
      <c r="O92" s="380">
        <v>4280</v>
      </c>
      <c r="Q92" s="381"/>
      <c r="R92" s="382"/>
      <c r="S92" s="381"/>
      <c r="T92" s="382"/>
      <c r="U92" s="382"/>
    </row>
    <row r="93" spans="1:21" s="380" customFormat="1" ht="21.75" customHeight="1" x14ac:dyDescent="0.25">
      <c r="A93" s="403">
        <v>77</v>
      </c>
      <c r="B93" s="409" t="s">
        <v>98</v>
      </c>
      <c r="C93" s="410" t="s">
        <v>99</v>
      </c>
      <c r="D93" s="412" t="s">
        <v>56</v>
      </c>
      <c r="E93" s="376">
        <v>12</v>
      </c>
      <c r="F93" s="405">
        <v>0.02</v>
      </c>
      <c r="G93" s="320">
        <f t="shared" si="20"/>
        <v>9890</v>
      </c>
      <c r="H93" s="462">
        <f t="shared" si="21"/>
        <v>10390</v>
      </c>
      <c r="I93" s="461">
        <f t="shared" si="12"/>
        <v>4370</v>
      </c>
      <c r="J93" s="462">
        <f t="shared" si="13"/>
        <v>4590</v>
      </c>
      <c r="K93" s="461">
        <f>'Чарли в пленке Тесс'!L91</f>
        <v>5520</v>
      </c>
      <c r="L93" s="326">
        <f t="shared" si="22"/>
        <v>5800</v>
      </c>
      <c r="O93" s="380">
        <v>4370</v>
      </c>
      <c r="Q93" s="381"/>
      <c r="R93" s="382"/>
      <c r="S93" s="381"/>
      <c r="T93" s="382"/>
      <c r="U93" s="382"/>
    </row>
    <row r="94" spans="1:21" s="380" customFormat="1" ht="16.5" customHeight="1" x14ac:dyDescent="0.25">
      <c r="A94" s="403">
        <v>78</v>
      </c>
      <c r="B94" s="413" t="s">
        <v>260</v>
      </c>
      <c r="C94" s="410" t="s">
        <v>6</v>
      </c>
      <c r="D94" s="412" t="s">
        <v>56</v>
      </c>
      <c r="E94" s="376">
        <v>12</v>
      </c>
      <c r="F94" s="405">
        <v>0.02</v>
      </c>
      <c r="G94" s="320">
        <f t="shared" si="20"/>
        <v>8010</v>
      </c>
      <c r="H94" s="462">
        <f t="shared" si="21"/>
        <v>8410</v>
      </c>
      <c r="I94" s="461">
        <f t="shared" si="12"/>
        <v>2390</v>
      </c>
      <c r="J94" s="462">
        <f t="shared" si="13"/>
        <v>2510</v>
      </c>
      <c r="K94" s="461">
        <f>'Чарли в пленке Тесс'!L92</f>
        <v>5620</v>
      </c>
      <c r="L94" s="326">
        <f t="shared" si="22"/>
        <v>5900</v>
      </c>
      <c r="O94" s="380">
        <v>2390</v>
      </c>
      <c r="Q94" s="381"/>
      <c r="R94" s="382"/>
      <c r="S94" s="381"/>
      <c r="T94" s="382"/>
      <c r="U94" s="382"/>
    </row>
    <row r="95" spans="1:21" s="380" customFormat="1" ht="16.5" customHeight="1" x14ac:dyDescent="0.25">
      <c r="A95" s="403">
        <v>79</v>
      </c>
      <c r="B95" s="413" t="s">
        <v>377</v>
      </c>
      <c r="C95" s="410" t="s">
        <v>6</v>
      </c>
      <c r="D95" s="412" t="s">
        <v>56</v>
      </c>
      <c r="E95" s="376">
        <v>12</v>
      </c>
      <c r="F95" s="405">
        <v>0.02</v>
      </c>
      <c r="G95" s="320">
        <f t="shared" si="20"/>
        <v>10580</v>
      </c>
      <c r="H95" s="462">
        <f t="shared" si="21"/>
        <v>11110</v>
      </c>
      <c r="I95" s="461">
        <f t="shared" ref="I95" si="29">ROUND(O95*(1+ОбщаяНаценка/100),-1)</f>
        <v>2390</v>
      </c>
      <c r="J95" s="462">
        <f t="shared" ref="J95" si="30">ROUND(I95*1.05,-1)</f>
        <v>2510</v>
      </c>
      <c r="K95" s="461">
        <f>'Чарли в пленке Тесс'!L93</f>
        <v>8190</v>
      </c>
      <c r="L95" s="326">
        <f t="shared" si="22"/>
        <v>8600</v>
      </c>
      <c r="M95" s="379" t="s">
        <v>379</v>
      </c>
      <c r="O95" s="380">
        <v>2390</v>
      </c>
      <c r="Q95" s="381"/>
      <c r="R95" s="382"/>
      <c r="S95" s="381"/>
      <c r="T95" s="382"/>
      <c r="U95" s="382"/>
    </row>
    <row r="96" spans="1:21" s="380" customFormat="1" x14ac:dyDescent="0.25">
      <c r="A96" s="403">
        <v>80</v>
      </c>
      <c r="B96" s="411" t="s">
        <v>122</v>
      </c>
      <c r="C96" s="414" t="s">
        <v>6</v>
      </c>
      <c r="D96" s="386" t="s">
        <v>132</v>
      </c>
      <c r="E96" s="376"/>
      <c r="F96" s="405"/>
      <c r="G96" s="320">
        <f t="shared" si="20"/>
        <v>9460</v>
      </c>
      <c r="H96" s="462">
        <f t="shared" si="21"/>
        <v>9930</v>
      </c>
      <c r="I96" s="461">
        <f t="shared" si="12"/>
        <v>3440</v>
      </c>
      <c r="J96" s="462">
        <f t="shared" si="13"/>
        <v>3610</v>
      </c>
      <c r="K96" s="461">
        <f>'Чарли в пленке Тесс'!L94</f>
        <v>6020</v>
      </c>
      <c r="L96" s="326">
        <f t="shared" si="22"/>
        <v>6320</v>
      </c>
      <c r="O96" s="380">
        <v>3440</v>
      </c>
      <c r="Q96" s="381"/>
      <c r="R96" s="382"/>
      <c r="S96" s="381"/>
      <c r="T96" s="382"/>
      <c r="U96" s="382"/>
    </row>
    <row r="97" spans="1:21" s="380" customFormat="1" ht="12.75" customHeight="1" x14ac:dyDescent="0.25">
      <c r="A97" s="403">
        <v>81</v>
      </c>
      <c r="B97" s="411" t="s">
        <v>258</v>
      </c>
      <c r="C97" s="410" t="s">
        <v>136</v>
      </c>
      <c r="D97" s="386" t="s">
        <v>132</v>
      </c>
      <c r="E97" s="376"/>
      <c r="F97" s="405"/>
      <c r="G97" s="320">
        <f t="shared" si="20"/>
        <v>9600</v>
      </c>
      <c r="H97" s="462">
        <f t="shared" si="21"/>
        <v>10080</v>
      </c>
      <c r="I97" s="461">
        <f t="shared" si="12"/>
        <v>3580</v>
      </c>
      <c r="J97" s="462">
        <f t="shared" si="13"/>
        <v>3760</v>
      </c>
      <c r="K97" s="461">
        <f>'Чарли в пленке Тесс'!L95</f>
        <v>6020</v>
      </c>
      <c r="L97" s="326">
        <f t="shared" si="22"/>
        <v>6320</v>
      </c>
      <c r="O97" s="380">
        <v>3580</v>
      </c>
      <c r="Q97" s="381"/>
      <c r="R97" s="382"/>
      <c r="S97" s="381"/>
      <c r="T97" s="382"/>
      <c r="U97" s="382"/>
    </row>
    <row r="98" spans="1:21" s="380" customFormat="1" ht="23.25" customHeight="1" x14ac:dyDescent="0.25">
      <c r="A98" s="403">
        <v>82</v>
      </c>
      <c r="B98" s="411" t="s">
        <v>334</v>
      </c>
      <c r="C98" s="410" t="s">
        <v>335</v>
      </c>
      <c r="D98" s="386" t="s">
        <v>132</v>
      </c>
      <c r="E98" s="376"/>
      <c r="F98" s="405"/>
      <c r="G98" s="320">
        <f t="shared" si="20"/>
        <v>10740</v>
      </c>
      <c r="H98" s="462">
        <f t="shared" si="21"/>
        <v>11280</v>
      </c>
      <c r="I98" s="461">
        <f t="shared" si="12"/>
        <v>4720</v>
      </c>
      <c r="J98" s="462">
        <f t="shared" si="13"/>
        <v>4960</v>
      </c>
      <c r="K98" s="461">
        <f>'Чарли в пленке Тесс'!L96</f>
        <v>6020</v>
      </c>
      <c r="L98" s="326">
        <f t="shared" si="22"/>
        <v>6320</v>
      </c>
      <c r="O98" s="380">
        <v>4720</v>
      </c>
      <c r="Q98" s="381"/>
      <c r="R98" s="382"/>
      <c r="S98" s="381"/>
      <c r="T98" s="382"/>
      <c r="U98" s="382"/>
    </row>
    <row r="99" spans="1:21" s="380" customFormat="1" ht="20.25" customHeight="1" x14ac:dyDescent="0.25">
      <c r="A99" s="403">
        <v>83</v>
      </c>
      <c r="B99" s="411" t="s">
        <v>257</v>
      </c>
      <c r="C99" s="410" t="s">
        <v>99</v>
      </c>
      <c r="D99" s="386" t="s">
        <v>132</v>
      </c>
      <c r="E99" s="376"/>
      <c r="F99" s="405"/>
      <c r="G99" s="320">
        <f t="shared" si="20"/>
        <v>10810</v>
      </c>
      <c r="H99" s="462">
        <f t="shared" si="21"/>
        <v>11350</v>
      </c>
      <c r="I99" s="461">
        <f t="shared" si="12"/>
        <v>4790</v>
      </c>
      <c r="J99" s="462">
        <f t="shared" si="13"/>
        <v>5030</v>
      </c>
      <c r="K99" s="461">
        <f>'Чарли в пленке Тесс'!L97</f>
        <v>6020</v>
      </c>
      <c r="L99" s="326">
        <f t="shared" si="22"/>
        <v>6320</v>
      </c>
      <c r="O99" s="380">
        <v>4790</v>
      </c>
      <c r="Q99" s="381"/>
      <c r="R99" s="382"/>
      <c r="S99" s="381"/>
      <c r="T99" s="382"/>
      <c r="U99" s="382"/>
    </row>
    <row r="100" spans="1:21" s="380" customFormat="1" x14ac:dyDescent="0.25">
      <c r="A100" s="403">
        <v>84</v>
      </c>
      <c r="B100" s="415" t="s">
        <v>261</v>
      </c>
      <c r="C100" s="410" t="s">
        <v>6</v>
      </c>
      <c r="D100" s="386" t="s">
        <v>132</v>
      </c>
      <c r="E100" s="376"/>
      <c r="F100" s="405"/>
      <c r="G100" s="320">
        <f t="shared" si="20"/>
        <v>9040</v>
      </c>
      <c r="H100" s="462">
        <f t="shared" si="21"/>
        <v>9490</v>
      </c>
      <c r="I100" s="461">
        <f t="shared" si="12"/>
        <v>2780</v>
      </c>
      <c r="J100" s="462">
        <f t="shared" si="13"/>
        <v>2920</v>
      </c>
      <c r="K100" s="461">
        <f>'Чарли в пленке Тесс'!L98</f>
        <v>6260</v>
      </c>
      <c r="L100" s="326">
        <f t="shared" si="22"/>
        <v>6570</v>
      </c>
      <c r="O100" s="380">
        <v>2780</v>
      </c>
      <c r="Q100" s="381"/>
      <c r="R100" s="382"/>
      <c r="S100" s="381"/>
      <c r="T100" s="382"/>
      <c r="U100" s="382"/>
    </row>
    <row r="101" spans="1:21" s="380" customFormat="1" x14ac:dyDescent="0.25">
      <c r="A101" s="403">
        <v>85</v>
      </c>
      <c r="B101" s="415" t="s">
        <v>378</v>
      </c>
      <c r="C101" s="410" t="s">
        <v>6</v>
      </c>
      <c r="D101" s="386" t="s">
        <v>132</v>
      </c>
      <c r="E101" s="376"/>
      <c r="F101" s="405"/>
      <c r="G101" s="320">
        <f t="shared" si="20"/>
        <v>11530</v>
      </c>
      <c r="H101" s="462">
        <f t="shared" si="21"/>
        <v>12110</v>
      </c>
      <c r="I101" s="461">
        <f t="shared" ref="I101" si="31">ROUND(O101*(1+ОбщаяНаценка/100),-1)</f>
        <v>2780</v>
      </c>
      <c r="J101" s="462">
        <f t="shared" ref="J101" si="32">ROUND(I101*1.05,-1)</f>
        <v>2920</v>
      </c>
      <c r="K101" s="461">
        <f>'Чарли в пленке Тесс'!L99</f>
        <v>8750</v>
      </c>
      <c r="L101" s="326">
        <f t="shared" si="22"/>
        <v>9190</v>
      </c>
      <c r="M101" s="379" t="s">
        <v>379</v>
      </c>
      <c r="O101" s="380">
        <v>2780</v>
      </c>
      <c r="Q101" s="381"/>
      <c r="R101" s="382"/>
      <c r="S101" s="381"/>
      <c r="T101" s="382"/>
      <c r="U101" s="382"/>
    </row>
    <row r="102" spans="1:21" s="380" customFormat="1" ht="24.75" customHeight="1" x14ac:dyDescent="0.25">
      <c r="A102" s="403">
        <v>86</v>
      </c>
      <c r="B102" s="411" t="s">
        <v>134</v>
      </c>
      <c r="C102" s="414" t="s">
        <v>135</v>
      </c>
      <c r="D102" s="386" t="s">
        <v>132</v>
      </c>
      <c r="E102" s="376"/>
      <c r="F102" s="405"/>
      <c r="G102" s="320">
        <f t="shared" si="20"/>
        <v>8870</v>
      </c>
      <c r="H102" s="462">
        <f t="shared" si="21"/>
        <v>9310</v>
      </c>
      <c r="I102" s="461">
        <f t="shared" si="12"/>
        <v>4670</v>
      </c>
      <c r="J102" s="462">
        <f t="shared" si="13"/>
        <v>4900</v>
      </c>
      <c r="K102" s="461">
        <f>'Чарли в пленке Тесс'!L100</f>
        <v>4200</v>
      </c>
      <c r="L102" s="326">
        <f t="shared" si="22"/>
        <v>4410</v>
      </c>
      <c r="O102" s="380">
        <v>4670</v>
      </c>
      <c r="Q102" s="381"/>
      <c r="R102" s="382"/>
      <c r="S102" s="381"/>
      <c r="T102" s="382"/>
      <c r="U102" s="382"/>
    </row>
    <row r="103" spans="1:21" s="380" customFormat="1" ht="21" customHeight="1" x14ac:dyDescent="0.25">
      <c r="A103" s="403">
        <v>87</v>
      </c>
      <c r="B103" s="411" t="s">
        <v>133</v>
      </c>
      <c r="C103" s="414" t="s">
        <v>135</v>
      </c>
      <c r="D103" s="386" t="s">
        <v>56</v>
      </c>
      <c r="E103" s="376"/>
      <c r="F103" s="405"/>
      <c r="G103" s="320">
        <f t="shared" si="20"/>
        <v>8250</v>
      </c>
      <c r="H103" s="462">
        <f t="shared" si="21"/>
        <v>8660</v>
      </c>
      <c r="I103" s="461">
        <f t="shared" si="12"/>
        <v>4280</v>
      </c>
      <c r="J103" s="462">
        <f t="shared" si="13"/>
        <v>4490</v>
      </c>
      <c r="K103" s="461">
        <f>'Чарли в пленке Тесс'!L101</f>
        <v>3970</v>
      </c>
      <c r="L103" s="326">
        <f t="shared" si="22"/>
        <v>4170</v>
      </c>
      <c r="O103" s="380">
        <v>4280</v>
      </c>
      <c r="Q103" s="381"/>
      <c r="R103" s="382"/>
      <c r="S103" s="381"/>
      <c r="T103" s="382"/>
      <c r="U103" s="382"/>
    </row>
    <row r="104" spans="1:21" s="380" customFormat="1" ht="26.25" customHeight="1" x14ac:dyDescent="0.25">
      <c r="A104" s="403">
        <v>88</v>
      </c>
      <c r="B104" s="411" t="s">
        <v>109</v>
      </c>
      <c r="C104" s="414" t="s">
        <v>110</v>
      </c>
      <c r="D104" s="416" t="s">
        <v>149</v>
      </c>
      <c r="E104" s="376">
        <v>3</v>
      </c>
      <c r="F104" s="405">
        <v>0.04</v>
      </c>
      <c r="G104" s="320">
        <f t="shared" si="20"/>
        <v>2390</v>
      </c>
      <c r="H104" s="462">
        <f t="shared" si="21"/>
        <v>2510</v>
      </c>
      <c r="I104" s="461">
        <f t="shared" si="12"/>
        <v>1880</v>
      </c>
      <c r="J104" s="462">
        <f t="shared" si="13"/>
        <v>1970</v>
      </c>
      <c r="K104" s="461">
        <f>'Чарли в пленке Тесс'!L102</f>
        <v>510</v>
      </c>
      <c r="L104" s="326">
        <f t="shared" si="22"/>
        <v>540</v>
      </c>
      <c r="O104" s="380">
        <v>1880</v>
      </c>
      <c r="Q104" s="381"/>
      <c r="R104" s="382"/>
      <c r="S104" s="381"/>
      <c r="T104" s="382"/>
      <c r="U104" s="382"/>
    </row>
    <row r="105" spans="1:21" s="380" customFormat="1" ht="22.5" customHeight="1" x14ac:dyDescent="0.25">
      <c r="A105" s="403">
        <v>89</v>
      </c>
      <c r="B105" s="411" t="s">
        <v>111</v>
      </c>
      <c r="C105" s="414" t="s">
        <v>112</v>
      </c>
      <c r="D105" s="417" t="s">
        <v>149</v>
      </c>
      <c r="E105" s="376">
        <v>3</v>
      </c>
      <c r="F105" s="405">
        <v>0.04</v>
      </c>
      <c r="G105" s="320">
        <f t="shared" si="20"/>
        <v>2860</v>
      </c>
      <c r="H105" s="462">
        <f t="shared" si="21"/>
        <v>3000</v>
      </c>
      <c r="I105" s="461">
        <f t="shared" si="12"/>
        <v>1880</v>
      </c>
      <c r="J105" s="462">
        <f t="shared" si="13"/>
        <v>1970</v>
      </c>
      <c r="K105" s="461">
        <f>'Чарли в пленке Тесс'!L103</f>
        <v>980</v>
      </c>
      <c r="L105" s="326">
        <f t="shared" si="22"/>
        <v>1030</v>
      </c>
      <c r="O105" s="380">
        <v>1880</v>
      </c>
      <c r="Q105" s="381"/>
      <c r="R105" s="382"/>
      <c r="S105" s="381"/>
      <c r="T105" s="382"/>
      <c r="U105" s="382"/>
    </row>
    <row r="106" spans="1:21" s="380" customFormat="1" x14ac:dyDescent="0.25">
      <c r="A106" s="403">
        <v>90</v>
      </c>
      <c r="B106" s="385" t="s">
        <v>92</v>
      </c>
      <c r="C106" s="388" t="s">
        <v>248</v>
      </c>
      <c r="D106" s="392" t="s">
        <v>94</v>
      </c>
      <c r="E106" s="376">
        <v>6</v>
      </c>
      <c r="F106" s="405">
        <v>0.02</v>
      </c>
      <c r="G106" s="320">
        <f t="shared" si="20"/>
        <v>1700</v>
      </c>
      <c r="H106" s="462">
        <f t="shared" si="21"/>
        <v>1790</v>
      </c>
      <c r="I106" s="461">
        <f t="shared" si="12"/>
        <v>1580</v>
      </c>
      <c r="J106" s="462">
        <f t="shared" si="13"/>
        <v>1660</v>
      </c>
      <c r="K106" s="461">
        <f>'Чарли в пленке Тесс'!L104</f>
        <v>120</v>
      </c>
      <c r="L106" s="326">
        <f t="shared" si="22"/>
        <v>130</v>
      </c>
      <c r="O106" s="380">
        <v>1580</v>
      </c>
      <c r="Q106" s="381"/>
      <c r="R106" s="382"/>
      <c r="S106" s="381"/>
      <c r="T106" s="382"/>
      <c r="U106" s="382"/>
    </row>
    <row r="107" spans="1:21" s="380" customFormat="1" x14ac:dyDescent="0.25">
      <c r="A107" s="403">
        <v>91</v>
      </c>
      <c r="B107" s="385" t="s">
        <v>93</v>
      </c>
      <c r="C107" s="388" t="s">
        <v>248</v>
      </c>
      <c r="D107" s="392" t="s">
        <v>95</v>
      </c>
      <c r="E107" s="376">
        <v>5</v>
      </c>
      <c r="F107" s="405">
        <v>0.01</v>
      </c>
      <c r="G107" s="320">
        <f t="shared" si="20"/>
        <v>1310</v>
      </c>
      <c r="H107" s="462">
        <f t="shared" si="21"/>
        <v>1370</v>
      </c>
      <c r="I107" s="461">
        <f t="shared" si="12"/>
        <v>1220</v>
      </c>
      <c r="J107" s="462">
        <f t="shared" si="13"/>
        <v>1280</v>
      </c>
      <c r="K107" s="461">
        <f>'Чарли в пленке Тесс'!L105</f>
        <v>90</v>
      </c>
      <c r="L107" s="326">
        <f t="shared" si="22"/>
        <v>90</v>
      </c>
      <c r="O107" s="380">
        <v>1220</v>
      </c>
      <c r="Q107" s="381"/>
      <c r="R107" s="382"/>
      <c r="S107" s="381"/>
      <c r="T107" s="382"/>
      <c r="U107" s="382"/>
    </row>
    <row r="108" spans="1:21" s="380" customFormat="1" ht="25.5" customHeight="1" x14ac:dyDescent="0.25">
      <c r="A108" s="403">
        <v>92</v>
      </c>
      <c r="B108" s="373" t="s">
        <v>57</v>
      </c>
      <c r="C108" s="374" t="s">
        <v>58</v>
      </c>
      <c r="D108" s="383" t="s">
        <v>59</v>
      </c>
      <c r="E108" s="393">
        <v>3</v>
      </c>
      <c r="F108" s="418">
        <v>0.01</v>
      </c>
      <c r="G108" s="320">
        <f t="shared" si="20"/>
        <v>810</v>
      </c>
      <c r="H108" s="462">
        <f t="shared" si="21"/>
        <v>850</v>
      </c>
      <c r="I108" s="461">
        <f t="shared" si="12"/>
        <v>810</v>
      </c>
      <c r="J108" s="462">
        <f t="shared" si="13"/>
        <v>850</v>
      </c>
      <c r="K108" s="461"/>
      <c r="L108" s="326">
        <f t="shared" si="22"/>
        <v>0</v>
      </c>
      <c r="O108" s="380">
        <v>810</v>
      </c>
      <c r="Q108" s="381"/>
      <c r="R108" s="382"/>
      <c r="S108" s="381"/>
      <c r="T108" s="382"/>
      <c r="U108" s="382"/>
    </row>
    <row r="109" spans="1:21" s="380" customFormat="1" ht="24.75" customHeight="1" x14ac:dyDescent="0.25">
      <c r="A109" s="403">
        <v>93</v>
      </c>
      <c r="B109" s="373" t="s">
        <v>60</v>
      </c>
      <c r="C109" s="374" t="s">
        <v>58</v>
      </c>
      <c r="D109" s="383" t="s">
        <v>61</v>
      </c>
      <c r="E109" s="393">
        <v>1</v>
      </c>
      <c r="F109" s="418">
        <v>0.01</v>
      </c>
      <c r="G109" s="320">
        <f t="shared" si="20"/>
        <v>260</v>
      </c>
      <c r="H109" s="462">
        <f t="shared" si="21"/>
        <v>270</v>
      </c>
      <c r="I109" s="461">
        <f t="shared" si="12"/>
        <v>260</v>
      </c>
      <c r="J109" s="462">
        <f t="shared" si="13"/>
        <v>270</v>
      </c>
      <c r="K109" s="461"/>
      <c r="L109" s="326">
        <f t="shared" si="22"/>
        <v>0</v>
      </c>
      <c r="O109" s="380">
        <v>260</v>
      </c>
      <c r="Q109" s="382"/>
      <c r="R109" s="382"/>
      <c r="S109" s="381"/>
      <c r="T109" s="382"/>
      <c r="U109" s="382"/>
    </row>
    <row r="110" spans="1:21" s="380" customFormat="1" ht="27.75" customHeight="1" x14ac:dyDescent="0.25">
      <c r="A110" s="403">
        <v>94</v>
      </c>
      <c r="B110" s="373" t="s">
        <v>62</v>
      </c>
      <c r="C110" s="374" t="s">
        <v>63</v>
      </c>
      <c r="D110" s="383" t="s">
        <v>64</v>
      </c>
      <c r="E110" s="393">
        <v>6</v>
      </c>
      <c r="F110" s="418">
        <v>0.02</v>
      </c>
      <c r="G110" s="320">
        <f t="shared" si="20"/>
        <v>1420</v>
      </c>
      <c r="H110" s="462">
        <f t="shared" si="21"/>
        <v>1490</v>
      </c>
      <c r="I110" s="461">
        <f t="shared" ref="I110:I119" si="33">ROUND(O110*(1+ОбщаяНаценка/100),-1)</f>
        <v>1420</v>
      </c>
      <c r="J110" s="462">
        <f t="shared" si="13"/>
        <v>1490</v>
      </c>
      <c r="K110" s="461"/>
      <c r="L110" s="326">
        <f t="shared" si="22"/>
        <v>0</v>
      </c>
      <c r="O110" s="380">
        <v>1420</v>
      </c>
      <c r="Q110" s="382"/>
      <c r="R110" s="382"/>
      <c r="S110" s="381"/>
      <c r="T110" s="382"/>
      <c r="U110" s="382"/>
    </row>
    <row r="111" spans="1:21" s="380" customFormat="1" ht="21.75" customHeight="1" x14ac:dyDescent="0.25">
      <c r="A111" s="403">
        <v>95</v>
      </c>
      <c r="B111" s="373" t="s">
        <v>65</v>
      </c>
      <c r="C111" s="374" t="s">
        <v>63</v>
      </c>
      <c r="D111" s="383" t="s">
        <v>66</v>
      </c>
      <c r="E111" s="393">
        <v>3</v>
      </c>
      <c r="F111" s="418">
        <v>0.02</v>
      </c>
      <c r="G111" s="320">
        <f t="shared" si="20"/>
        <v>760</v>
      </c>
      <c r="H111" s="462">
        <f t="shared" si="21"/>
        <v>800</v>
      </c>
      <c r="I111" s="461">
        <f t="shared" si="33"/>
        <v>760</v>
      </c>
      <c r="J111" s="462">
        <f t="shared" si="13"/>
        <v>800</v>
      </c>
      <c r="K111" s="461"/>
      <c r="L111" s="326">
        <f t="shared" si="22"/>
        <v>0</v>
      </c>
      <c r="O111" s="380">
        <v>760</v>
      </c>
      <c r="Q111" s="382"/>
      <c r="R111" s="382"/>
      <c r="S111" s="381"/>
      <c r="T111" s="382"/>
      <c r="U111" s="382"/>
    </row>
    <row r="112" spans="1:21" s="380" customFormat="1" ht="23.25" customHeight="1" x14ac:dyDescent="0.25">
      <c r="A112" s="403">
        <v>96</v>
      </c>
      <c r="B112" s="373" t="s">
        <v>67</v>
      </c>
      <c r="C112" s="374" t="s">
        <v>68</v>
      </c>
      <c r="D112" s="383" t="s">
        <v>69</v>
      </c>
      <c r="E112" s="393">
        <v>16</v>
      </c>
      <c r="F112" s="418">
        <v>0.04</v>
      </c>
      <c r="G112" s="320">
        <f t="shared" si="20"/>
        <v>3930</v>
      </c>
      <c r="H112" s="462">
        <f t="shared" si="21"/>
        <v>4130</v>
      </c>
      <c r="I112" s="461">
        <f t="shared" si="33"/>
        <v>3930</v>
      </c>
      <c r="J112" s="462">
        <f t="shared" si="13"/>
        <v>4130</v>
      </c>
      <c r="K112" s="461"/>
      <c r="L112" s="326">
        <f t="shared" si="22"/>
        <v>0</v>
      </c>
      <c r="O112" s="380">
        <v>3930</v>
      </c>
      <c r="Q112" s="382"/>
      <c r="R112" s="382"/>
      <c r="S112" s="381"/>
      <c r="T112" s="382"/>
      <c r="U112" s="382"/>
    </row>
    <row r="113" spans="1:21" s="380" customFormat="1" ht="24.75" customHeight="1" x14ac:dyDescent="0.25">
      <c r="A113" s="403">
        <v>97</v>
      </c>
      <c r="B113" s="385" t="s">
        <v>154</v>
      </c>
      <c r="C113" s="374" t="s">
        <v>58</v>
      </c>
      <c r="D113" s="392" t="s">
        <v>147</v>
      </c>
      <c r="E113" s="376"/>
      <c r="F113" s="421"/>
      <c r="G113" s="320">
        <f t="shared" si="20"/>
        <v>1000</v>
      </c>
      <c r="H113" s="462">
        <f t="shared" si="21"/>
        <v>1050</v>
      </c>
      <c r="I113" s="461">
        <f t="shared" si="33"/>
        <v>1000</v>
      </c>
      <c r="J113" s="462">
        <f t="shared" si="13"/>
        <v>1050</v>
      </c>
      <c r="K113" s="461"/>
      <c r="L113" s="326">
        <f t="shared" si="22"/>
        <v>0</v>
      </c>
      <c r="O113" s="380">
        <v>1000</v>
      </c>
      <c r="Q113" s="382"/>
      <c r="R113" s="382"/>
      <c r="S113" s="381"/>
      <c r="T113" s="382"/>
      <c r="U113" s="382"/>
    </row>
    <row r="114" spans="1:21" s="380" customFormat="1" ht="21" customHeight="1" x14ac:dyDescent="0.25">
      <c r="A114" s="403">
        <v>98</v>
      </c>
      <c r="B114" s="385" t="s">
        <v>121</v>
      </c>
      <c r="C114" s="388" t="s">
        <v>123</v>
      </c>
      <c r="D114" s="392" t="s">
        <v>137</v>
      </c>
      <c r="E114" s="376"/>
      <c r="F114" s="421"/>
      <c r="G114" s="320">
        <f t="shared" si="20"/>
        <v>4330</v>
      </c>
      <c r="H114" s="462">
        <f t="shared" si="21"/>
        <v>4550</v>
      </c>
      <c r="I114" s="461">
        <f t="shared" si="33"/>
        <v>4330</v>
      </c>
      <c r="J114" s="462">
        <f t="shared" si="13"/>
        <v>4550</v>
      </c>
      <c r="K114" s="461"/>
      <c r="L114" s="326">
        <f t="shared" si="22"/>
        <v>0</v>
      </c>
      <c r="O114" s="380">
        <v>4330</v>
      </c>
      <c r="Q114" s="382"/>
      <c r="R114" s="382"/>
      <c r="S114" s="381"/>
      <c r="T114" s="382"/>
      <c r="U114" s="382"/>
    </row>
    <row r="115" spans="1:21" s="380" customFormat="1" ht="23.25" customHeight="1" x14ac:dyDescent="0.25">
      <c r="A115" s="403">
        <v>99</v>
      </c>
      <c r="B115" s="385" t="s">
        <v>240</v>
      </c>
      <c r="C115" s="388" t="s">
        <v>123</v>
      </c>
      <c r="D115" s="392" t="s">
        <v>242</v>
      </c>
      <c r="E115" s="376"/>
      <c r="F115" s="418"/>
      <c r="G115" s="320">
        <f t="shared" si="20"/>
        <v>4870</v>
      </c>
      <c r="H115" s="462">
        <f t="shared" si="21"/>
        <v>5110</v>
      </c>
      <c r="I115" s="461">
        <f t="shared" si="33"/>
        <v>4870</v>
      </c>
      <c r="J115" s="462">
        <f t="shared" si="13"/>
        <v>5110</v>
      </c>
      <c r="K115" s="461"/>
      <c r="L115" s="326">
        <f t="shared" si="22"/>
        <v>0</v>
      </c>
      <c r="O115" s="380">
        <v>4870</v>
      </c>
      <c r="Q115" s="382"/>
      <c r="R115" s="382"/>
      <c r="S115" s="381"/>
      <c r="T115" s="382"/>
      <c r="U115" s="382"/>
    </row>
    <row r="116" spans="1:21" s="380" customFormat="1" ht="25.5" customHeight="1" x14ac:dyDescent="0.25">
      <c r="A116" s="403">
        <v>100</v>
      </c>
      <c r="B116" s="385" t="s">
        <v>241</v>
      </c>
      <c r="C116" s="388" t="s">
        <v>123</v>
      </c>
      <c r="D116" s="392" t="s">
        <v>243</v>
      </c>
      <c r="E116" s="376"/>
      <c r="F116" s="418"/>
      <c r="G116" s="320">
        <f t="shared" si="20"/>
        <v>4870</v>
      </c>
      <c r="H116" s="462">
        <f t="shared" si="21"/>
        <v>5110</v>
      </c>
      <c r="I116" s="461">
        <f t="shared" si="33"/>
        <v>4870</v>
      </c>
      <c r="J116" s="462">
        <f t="shared" si="13"/>
        <v>5110</v>
      </c>
      <c r="K116" s="461"/>
      <c r="L116" s="326">
        <f t="shared" si="22"/>
        <v>0</v>
      </c>
      <c r="O116" s="380">
        <v>4870</v>
      </c>
      <c r="Q116" s="382"/>
      <c r="R116" s="382"/>
      <c r="S116" s="381"/>
      <c r="T116" s="382"/>
      <c r="U116" s="382"/>
    </row>
    <row r="117" spans="1:21" s="380" customFormat="1" ht="24" customHeight="1" x14ac:dyDescent="0.25">
      <c r="A117" s="403">
        <v>101</v>
      </c>
      <c r="B117" s="385" t="s">
        <v>290</v>
      </c>
      <c r="C117" s="388" t="s">
        <v>245</v>
      </c>
      <c r="D117" s="392" t="s">
        <v>244</v>
      </c>
      <c r="E117" s="376"/>
      <c r="F117" s="418"/>
      <c r="G117" s="320">
        <f t="shared" si="20"/>
        <v>590</v>
      </c>
      <c r="H117" s="462">
        <f t="shared" si="21"/>
        <v>620</v>
      </c>
      <c r="I117" s="461">
        <f t="shared" si="33"/>
        <v>590</v>
      </c>
      <c r="J117" s="462">
        <f t="shared" si="13"/>
        <v>620</v>
      </c>
      <c r="K117" s="461"/>
      <c r="L117" s="326">
        <f t="shared" si="22"/>
        <v>0</v>
      </c>
      <c r="O117" s="380">
        <v>590</v>
      </c>
      <c r="Q117" s="382"/>
      <c r="R117" s="382"/>
      <c r="S117" s="381"/>
      <c r="T117" s="382"/>
      <c r="U117" s="382"/>
    </row>
    <row r="118" spans="1:21" s="380" customFormat="1" x14ac:dyDescent="0.25">
      <c r="A118" s="403">
        <v>102</v>
      </c>
      <c r="B118" s="373" t="s">
        <v>70</v>
      </c>
      <c r="C118" s="374" t="s">
        <v>71</v>
      </c>
      <c r="D118" s="383" t="s">
        <v>72</v>
      </c>
      <c r="E118" s="393">
        <v>4</v>
      </c>
      <c r="F118" s="418">
        <v>0.01</v>
      </c>
      <c r="G118" s="320">
        <f t="shared" si="20"/>
        <v>1460</v>
      </c>
      <c r="H118" s="462">
        <f t="shared" si="21"/>
        <v>1530</v>
      </c>
      <c r="I118" s="461">
        <f t="shared" si="33"/>
        <v>990</v>
      </c>
      <c r="J118" s="462">
        <f t="shared" si="13"/>
        <v>1040</v>
      </c>
      <c r="K118" s="461">
        <f>'Чарли в пленке Тесс'!L116</f>
        <v>470</v>
      </c>
      <c r="L118" s="326">
        <f t="shared" si="22"/>
        <v>490</v>
      </c>
      <c r="O118" s="380">
        <v>990</v>
      </c>
      <c r="Q118" s="382"/>
      <c r="R118" s="382"/>
      <c r="S118" s="381"/>
      <c r="T118" s="382"/>
      <c r="U118" s="382"/>
    </row>
    <row r="119" spans="1:21" s="380" customFormat="1" ht="15.75" thickBot="1" x14ac:dyDescent="0.3">
      <c r="A119" s="403">
        <v>103</v>
      </c>
      <c r="B119" s="373" t="s">
        <v>73</v>
      </c>
      <c r="C119" s="374" t="s">
        <v>71</v>
      </c>
      <c r="D119" s="383" t="s">
        <v>74</v>
      </c>
      <c r="E119" s="393">
        <v>4</v>
      </c>
      <c r="F119" s="421">
        <v>0.01</v>
      </c>
      <c r="G119" s="322">
        <f t="shared" si="20"/>
        <v>1270</v>
      </c>
      <c r="H119" s="464">
        <f t="shared" si="21"/>
        <v>1330</v>
      </c>
      <c r="I119" s="463">
        <f t="shared" si="33"/>
        <v>1270</v>
      </c>
      <c r="J119" s="464">
        <f t="shared" si="13"/>
        <v>1330</v>
      </c>
      <c r="K119" s="463"/>
      <c r="L119" s="326">
        <f t="shared" si="22"/>
        <v>0</v>
      </c>
      <c r="O119" s="380">
        <v>1270</v>
      </c>
      <c r="Q119" s="382"/>
      <c r="R119" s="382"/>
      <c r="S119" s="381"/>
      <c r="T119" s="382"/>
      <c r="U119" s="382"/>
    </row>
    <row r="120" spans="1:21" x14ac:dyDescent="0.25">
      <c r="E120" s="76"/>
      <c r="F120" s="59"/>
      <c r="G120" s="59"/>
      <c r="H120" s="59"/>
    </row>
    <row r="121" spans="1:21" x14ac:dyDescent="0.25">
      <c r="C121" s="21"/>
      <c r="E121" s="10"/>
    </row>
    <row r="122" spans="1:21" x14ac:dyDescent="0.25">
      <c r="C122" s="21"/>
      <c r="E122" s="10"/>
    </row>
    <row r="123" spans="1:21" x14ac:dyDescent="0.25">
      <c r="E123" s="158"/>
    </row>
    <row r="124" spans="1:21" x14ac:dyDescent="0.25">
      <c r="B124" s="157"/>
      <c r="E124" s="156"/>
    </row>
    <row r="125" spans="1:21" x14ac:dyDescent="0.25">
      <c r="D125" s="16"/>
      <c r="E125" s="76"/>
      <c r="F125" s="59"/>
      <c r="G125" s="59"/>
      <c r="H125" s="59"/>
    </row>
  </sheetData>
  <mergeCells count="3">
    <mergeCell ref="G15:H15"/>
    <mergeCell ref="I15:J15"/>
    <mergeCell ref="K15:L15"/>
  </mergeCells>
  <pageMargins left="0.51181102362204722" right="0" top="0" bottom="0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O127"/>
  <sheetViews>
    <sheetView tabSelected="1" topLeftCell="A9" zoomScaleNormal="100" workbookViewId="0">
      <selection activeCell="K38" sqref="K38"/>
    </sheetView>
  </sheetViews>
  <sheetFormatPr defaultRowHeight="15" x14ac:dyDescent="0.25"/>
  <cols>
    <col min="1" max="1" width="2.42578125" style="13" customWidth="1"/>
    <col min="2" max="2" width="12.140625" style="82" customWidth="1"/>
    <col min="3" max="3" width="14.7109375" style="62" customWidth="1"/>
    <col min="4" max="4" width="10.85546875" style="52" customWidth="1"/>
    <col min="5" max="5" width="3.85546875" style="21" customWidth="1"/>
    <col min="6" max="6" width="4.42578125" style="21" customWidth="1"/>
    <col min="7" max="8" width="9.5703125" style="21" customWidth="1"/>
    <col min="9" max="12" width="9.5703125" style="26" customWidth="1"/>
    <col min="14" max="14" width="9" customWidth="1"/>
    <col min="15" max="15" width="12.42578125" style="26" hidden="1" customWidth="1"/>
  </cols>
  <sheetData>
    <row r="1" spans="1:15" x14ac:dyDescent="0.25">
      <c r="A1" s="7"/>
      <c r="B1" s="78"/>
      <c r="D1" s="61"/>
    </row>
    <row r="2" spans="1:15" x14ac:dyDescent="0.25">
      <c r="A2" s="11"/>
      <c r="B2" s="79"/>
      <c r="D2" s="16"/>
    </row>
    <row r="3" spans="1:15" x14ac:dyDescent="0.25">
      <c r="A3" s="11"/>
      <c r="B3" s="79"/>
      <c r="D3" s="60"/>
    </row>
    <row r="4" spans="1:15" x14ac:dyDescent="0.25">
      <c r="A4" s="83" t="s">
        <v>8</v>
      </c>
      <c r="B4" s="84" t="s">
        <v>224</v>
      </c>
      <c r="C4" s="72"/>
      <c r="D4" s="2"/>
      <c r="E4" s="1"/>
      <c r="F4" s="1"/>
      <c r="G4" s="1"/>
      <c r="H4" s="1"/>
      <c r="I4" s="85"/>
      <c r="J4" s="85"/>
      <c r="K4" s="85"/>
      <c r="L4" s="85"/>
      <c r="O4" s="85"/>
    </row>
    <row r="5" spans="1:15" x14ac:dyDescent="0.25">
      <c r="A5" s="83"/>
      <c r="B5" s="86"/>
      <c r="C5" s="72"/>
      <c r="D5" s="2"/>
      <c r="E5" s="1"/>
      <c r="F5" s="1"/>
      <c r="G5" s="1"/>
      <c r="H5" s="1"/>
      <c r="I5" s="85"/>
      <c r="J5" s="85"/>
      <c r="K5" s="85"/>
      <c r="L5" s="85"/>
      <c r="O5" s="85"/>
    </row>
    <row r="6" spans="1:15" x14ac:dyDescent="0.25">
      <c r="A6" s="83"/>
      <c r="B6" s="87" t="s">
        <v>223</v>
      </c>
      <c r="C6" s="72"/>
      <c r="D6" s="2"/>
      <c r="E6" s="1"/>
      <c r="F6" s="1"/>
      <c r="G6" s="1"/>
      <c r="H6" s="1"/>
      <c r="I6" s="85"/>
      <c r="J6" s="85"/>
      <c r="K6" s="85"/>
      <c r="L6" s="85"/>
      <c r="O6" s="85"/>
    </row>
    <row r="7" spans="1:15" x14ac:dyDescent="0.25">
      <c r="B7" s="80" t="s">
        <v>7</v>
      </c>
      <c r="C7" s="182" t="s">
        <v>383</v>
      </c>
      <c r="D7" s="183"/>
      <c r="E7" s="184"/>
    </row>
    <row r="8" spans="1:15" x14ac:dyDescent="0.25">
      <c r="B8" s="160" t="s">
        <v>5</v>
      </c>
      <c r="C8" s="5"/>
      <c r="D8" s="154"/>
      <c r="E8" s="5"/>
    </row>
    <row r="9" spans="1:15" x14ac:dyDescent="0.25">
      <c r="B9" s="521" t="s">
        <v>103</v>
      </c>
      <c r="C9" s="522"/>
      <c r="D9" s="165" t="s">
        <v>76</v>
      </c>
      <c r="E9" s="5"/>
    </row>
    <row r="10" spans="1:15" x14ac:dyDescent="0.25">
      <c r="B10" s="156"/>
      <c r="C10" s="5"/>
      <c r="D10" s="165" t="s">
        <v>172</v>
      </c>
      <c r="E10" s="5"/>
    </row>
    <row r="11" spans="1:15" x14ac:dyDescent="0.25">
      <c r="B11" s="521" t="s">
        <v>4</v>
      </c>
      <c r="C11" s="522"/>
      <c r="D11" s="165" t="s">
        <v>166</v>
      </c>
      <c r="E11" s="5"/>
    </row>
    <row r="12" spans="1:15" x14ac:dyDescent="0.25">
      <c r="B12" s="155"/>
      <c r="C12" s="166"/>
      <c r="D12" s="165" t="s">
        <v>167</v>
      </c>
      <c r="E12" s="5"/>
    </row>
    <row r="13" spans="1:15" x14ac:dyDescent="0.25">
      <c r="B13" s="155"/>
      <c r="C13" s="166"/>
      <c r="D13" s="165" t="s">
        <v>168</v>
      </c>
      <c r="E13" s="5"/>
    </row>
    <row r="14" spans="1:15" s="266" customFormat="1" x14ac:dyDescent="0.25">
      <c r="A14" s="13"/>
      <c r="B14" s="162" t="s">
        <v>316</v>
      </c>
      <c r="D14" s="265" t="s">
        <v>362</v>
      </c>
      <c r="E14" s="265"/>
      <c r="F14" s="265"/>
      <c r="G14" s="298"/>
      <c r="H14" s="298"/>
      <c r="I14" s="93"/>
      <c r="K14" s="299"/>
      <c r="L14" s="299"/>
      <c r="M14" s="26"/>
      <c r="N14" s="93"/>
    </row>
    <row r="15" spans="1:15" s="266" customFormat="1" ht="15.75" thickBot="1" x14ac:dyDescent="0.3">
      <c r="A15" s="13"/>
      <c r="B15" s="162"/>
      <c r="D15" s="189" t="s">
        <v>385</v>
      </c>
      <c r="E15" s="265"/>
      <c r="F15" s="265"/>
      <c r="G15" s="298"/>
      <c r="H15" s="298"/>
      <c r="I15" s="93"/>
      <c r="K15" s="299"/>
      <c r="L15" s="299"/>
      <c r="M15" s="26"/>
      <c r="N15" s="93"/>
    </row>
    <row r="16" spans="1:15" s="266" customFormat="1" ht="15.75" x14ac:dyDescent="0.25">
      <c r="A16" s="13"/>
      <c r="B16" s="164" t="s">
        <v>317</v>
      </c>
      <c r="C16" s="166"/>
      <c r="D16" s="165"/>
      <c r="E16" s="265"/>
      <c r="F16" s="21"/>
      <c r="G16" s="551" t="s">
        <v>366</v>
      </c>
      <c r="H16" s="552"/>
      <c r="I16" s="553" t="s">
        <v>12</v>
      </c>
      <c r="J16" s="554"/>
      <c r="K16" s="551" t="s">
        <v>367</v>
      </c>
      <c r="L16" s="552"/>
      <c r="M16" s="26"/>
    </row>
    <row r="17" spans="1:15" ht="16.5" x14ac:dyDescent="0.25">
      <c r="A17" s="229" t="s">
        <v>0</v>
      </c>
      <c r="B17" s="231" t="s">
        <v>3</v>
      </c>
      <c r="C17" s="227" t="s">
        <v>2</v>
      </c>
      <c r="D17" s="228" t="s">
        <v>9</v>
      </c>
      <c r="E17" s="232" t="s">
        <v>1</v>
      </c>
      <c r="F17" s="304" t="s">
        <v>102</v>
      </c>
      <c r="G17" s="317" t="s">
        <v>348</v>
      </c>
      <c r="H17" s="319" t="s">
        <v>382</v>
      </c>
      <c r="I17" s="317" t="s">
        <v>348</v>
      </c>
      <c r="J17" s="319" t="s">
        <v>382</v>
      </c>
      <c r="K17" s="317" t="s">
        <v>348</v>
      </c>
      <c r="L17" s="319" t="s">
        <v>382</v>
      </c>
      <c r="O17" s="230" t="s">
        <v>347</v>
      </c>
    </row>
    <row r="18" spans="1:15" x14ac:dyDescent="0.25">
      <c r="A18" s="200">
        <v>1</v>
      </c>
      <c r="B18" s="201" t="s">
        <v>178</v>
      </c>
      <c r="C18" s="64" t="s">
        <v>184</v>
      </c>
      <c r="D18" s="31" t="s">
        <v>185</v>
      </c>
      <c r="E18" s="74"/>
      <c r="F18" s="212"/>
      <c r="G18" s="325">
        <f>I18+K18</f>
        <v>1660</v>
      </c>
      <c r="H18" s="326">
        <f>J18+L18</f>
        <v>1740</v>
      </c>
      <c r="I18" s="335">
        <f t="shared" ref="I18:I39" si="0">ROUND(O18*(1+ОбщаяНаценка/100),-1)</f>
        <v>290</v>
      </c>
      <c r="J18" s="326">
        <f>ROUND(I18*1.05,-1)</f>
        <v>300</v>
      </c>
      <c r="K18" s="335">
        <f>'Чарли в пленке Инесса NEW'!K17</f>
        <v>1370</v>
      </c>
      <c r="L18" s="326">
        <f t="shared" ref="L18:L81" si="1">ROUND(K18*1.05,-1)</f>
        <v>1440</v>
      </c>
      <c r="M18" s="172" t="s">
        <v>321</v>
      </c>
      <c r="N18" s="172"/>
      <c r="O18" s="351">
        <v>290</v>
      </c>
    </row>
    <row r="19" spans="1:15" x14ac:dyDescent="0.25">
      <c r="A19" s="200">
        <v>2</v>
      </c>
      <c r="B19" s="238" t="s">
        <v>328</v>
      </c>
      <c r="C19" s="142" t="s">
        <v>184</v>
      </c>
      <c r="D19" s="249" t="s">
        <v>329</v>
      </c>
      <c r="E19" s="171"/>
      <c r="F19" s="215"/>
      <c r="G19" s="325">
        <f t="shared" ref="G19:G82" si="2">I19+K19</f>
        <v>1710</v>
      </c>
      <c r="H19" s="326">
        <f t="shared" ref="H19:H82" si="3">J19+L19</f>
        <v>1800</v>
      </c>
      <c r="I19" s="335">
        <f t="shared" si="0"/>
        <v>310</v>
      </c>
      <c r="J19" s="326">
        <f t="shared" ref="J19:J64" si="4">ROUND(I19*1.05,-1)</f>
        <v>330</v>
      </c>
      <c r="K19" s="335">
        <f>'Чарли в пленке Инесса NEW'!K18</f>
        <v>1400</v>
      </c>
      <c r="L19" s="326">
        <f t="shared" si="1"/>
        <v>1470</v>
      </c>
      <c r="M19" s="172" t="s">
        <v>322</v>
      </c>
      <c r="N19" s="172"/>
      <c r="O19" s="351">
        <v>310</v>
      </c>
    </row>
    <row r="20" spans="1:15" x14ac:dyDescent="0.25">
      <c r="A20" s="200">
        <v>3</v>
      </c>
      <c r="B20" s="238" t="s">
        <v>179</v>
      </c>
      <c r="C20" s="142" t="s">
        <v>184</v>
      </c>
      <c r="D20" s="249" t="s">
        <v>186</v>
      </c>
      <c r="E20" s="171"/>
      <c r="F20" s="215"/>
      <c r="G20" s="325">
        <f t="shared" si="2"/>
        <v>1840</v>
      </c>
      <c r="H20" s="326">
        <f t="shared" si="3"/>
        <v>1930</v>
      </c>
      <c r="I20" s="335">
        <f t="shared" si="0"/>
        <v>370</v>
      </c>
      <c r="J20" s="326">
        <f t="shared" si="4"/>
        <v>390</v>
      </c>
      <c r="K20" s="335">
        <f>'Чарли в пленке Инесса NEW'!K19</f>
        <v>1470</v>
      </c>
      <c r="L20" s="326">
        <f t="shared" si="1"/>
        <v>1540</v>
      </c>
      <c r="M20" s="172" t="s">
        <v>323</v>
      </c>
      <c r="N20" s="172"/>
      <c r="O20" s="351">
        <v>370</v>
      </c>
    </row>
    <row r="21" spans="1:15" x14ac:dyDescent="0.25">
      <c r="A21" s="200">
        <v>4</v>
      </c>
      <c r="B21" s="238" t="s">
        <v>180</v>
      </c>
      <c r="C21" s="142" t="s">
        <v>184</v>
      </c>
      <c r="D21" s="249" t="s">
        <v>187</v>
      </c>
      <c r="E21" s="171"/>
      <c r="F21" s="215"/>
      <c r="G21" s="325">
        <f t="shared" si="2"/>
        <v>1950</v>
      </c>
      <c r="H21" s="326">
        <f t="shared" si="3"/>
        <v>2050</v>
      </c>
      <c r="I21" s="335">
        <f t="shared" si="0"/>
        <v>420</v>
      </c>
      <c r="J21" s="326">
        <f t="shared" si="4"/>
        <v>440</v>
      </c>
      <c r="K21" s="335">
        <f>'Чарли в пленке Инесса NEW'!K20</f>
        <v>1530</v>
      </c>
      <c r="L21" s="326">
        <f t="shared" si="1"/>
        <v>1610</v>
      </c>
      <c r="M21" s="172" t="s">
        <v>324</v>
      </c>
      <c r="N21" s="172"/>
      <c r="O21" s="351">
        <v>420</v>
      </c>
    </row>
    <row r="22" spans="1:15" x14ac:dyDescent="0.25">
      <c r="A22" s="200">
        <v>5</v>
      </c>
      <c r="B22" s="238" t="s">
        <v>181</v>
      </c>
      <c r="C22" s="142" t="s">
        <v>184</v>
      </c>
      <c r="D22" s="249" t="s">
        <v>188</v>
      </c>
      <c r="E22" s="171"/>
      <c r="F22" s="215"/>
      <c r="G22" s="325">
        <f t="shared" si="2"/>
        <v>2040</v>
      </c>
      <c r="H22" s="326">
        <f t="shared" si="3"/>
        <v>2140</v>
      </c>
      <c r="I22" s="335">
        <f t="shared" si="0"/>
        <v>460</v>
      </c>
      <c r="J22" s="326">
        <f t="shared" si="4"/>
        <v>480</v>
      </c>
      <c r="K22" s="335">
        <f>'Чарли в пленке Инесса NEW'!K21</f>
        <v>1580</v>
      </c>
      <c r="L22" s="326">
        <f t="shared" si="1"/>
        <v>1660</v>
      </c>
      <c r="M22" s="172" t="s">
        <v>325</v>
      </c>
      <c r="N22" s="172"/>
      <c r="O22" s="351">
        <v>460</v>
      </c>
    </row>
    <row r="23" spans="1:15" x14ac:dyDescent="0.25">
      <c r="A23" s="200">
        <v>6</v>
      </c>
      <c r="B23" s="238" t="s">
        <v>182</v>
      </c>
      <c r="C23" s="142" t="s">
        <v>184</v>
      </c>
      <c r="D23" s="249" t="s">
        <v>189</v>
      </c>
      <c r="E23" s="171"/>
      <c r="F23" s="215"/>
      <c r="G23" s="325">
        <f t="shared" si="2"/>
        <v>2150</v>
      </c>
      <c r="H23" s="326">
        <f t="shared" si="3"/>
        <v>2260</v>
      </c>
      <c r="I23" s="335">
        <f t="shared" si="0"/>
        <v>540</v>
      </c>
      <c r="J23" s="326">
        <f t="shared" si="4"/>
        <v>570</v>
      </c>
      <c r="K23" s="335">
        <f>'Чарли в пленке Инесса NEW'!K22</f>
        <v>1610</v>
      </c>
      <c r="L23" s="326">
        <f t="shared" si="1"/>
        <v>1690</v>
      </c>
      <c r="M23" s="172"/>
      <c r="N23" s="172"/>
      <c r="O23" s="351">
        <v>540</v>
      </c>
    </row>
    <row r="24" spans="1:15" x14ac:dyDescent="0.25">
      <c r="A24" s="200">
        <v>7</v>
      </c>
      <c r="B24" s="235" t="s">
        <v>183</v>
      </c>
      <c r="C24" s="142" t="s">
        <v>184</v>
      </c>
      <c r="D24" s="249" t="s">
        <v>190</v>
      </c>
      <c r="E24" s="171"/>
      <c r="F24" s="215"/>
      <c r="G24" s="325">
        <f t="shared" si="2"/>
        <v>700</v>
      </c>
      <c r="H24" s="326">
        <f t="shared" si="3"/>
        <v>730</v>
      </c>
      <c r="I24" s="335">
        <f t="shared" si="0"/>
        <v>40</v>
      </c>
      <c r="J24" s="326">
        <f t="shared" si="4"/>
        <v>40</v>
      </c>
      <c r="K24" s="335">
        <f>'Чарли в пленке Инесса NEW'!K23</f>
        <v>660</v>
      </c>
      <c r="L24" s="326">
        <f t="shared" si="1"/>
        <v>690</v>
      </c>
      <c r="M24" s="172"/>
      <c r="N24" s="172"/>
      <c r="O24" s="351">
        <v>40</v>
      </c>
    </row>
    <row r="25" spans="1:15" x14ac:dyDescent="0.25">
      <c r="A25" s="200">
        <v>8</v>
      </c>
      <c r="B25" s="235" t="s">
        <v>330</v>
      </c>
      <c r="C25" s="142" t="s">
        <v>184</v>
      </c>
      <c r="D25" s="249" t="s">
        <v>341</v>
      </c>
      <c r="E25" s="171"/>
      <c r="F25" s="215"/>
      <c r="G25" s="325">
        <f t="shared" si="2"/>
        <v>2600</v>
      </c>
      <c r="H25" s="326">
        <f t="shared" si="3"/>
        <v>2730</v>
      </c>
      <c r="I25" s="335">
        <f t="shared" si="0"/>
        <v>360</v>
      </c>
      <c r="J25" s="326">
        <f t="shared" si="4"/>
        <v>380</v>
      </c>
      <c r="K25" s="335">
        <f>'Чарли в пленке Инесса NEW'!K24</f>
        <v>2240</v>
      </c>
      <c r="L25" s="326">
        <f t="shared" si="1"/>
        <v>2350</v>
      </c>
      <c r="M25" s="172"/>
      <c r="N25" s="172"/>
      <c r="O25" s="351">
        <v>360</v>
      </c>
    </row>
    <row r="26" spans="1:15" x14ac:dyDescent="0.25">
      <c r="A26" s="200">
        <v>9</v>
      </c>
      <c r="B26" s="239" t="s">
        <v>192</v>
      </c>
      <c r="C26" s="178" t="s">
        <v>10</v>
      </c>
      <c r="D26" s="234" t="s">
        <v>11</v>
      </c>
      <c r="E26" s="171">
        <v>2</v>
      </c>
      <c r="F26" s="215">
        <v>0.01</v>
      </c>
      <c r="G26" s="325">
        <f t="shared" si="2"/>
        <v>1460</v>
      </c>
      <c r="H26" s="326">
        <f t="shared" si="3"/>
        <v>1540</v>
      </c>
      <c r="I26" s="335">
        <f t="shared" si="0"/>
        <v>520</v>
      </c>
      <c r="J26" s="326">
        <f t="shared" si="4"/>
        <v>550</v>
      </c>
      <c r="K26" s="335">
        <f>'Чарли в пленке Инесса NEW'!K25</f>
        <v>940</v>
      </c>
      <c r="L26" s="326">
        <f t="shared" si="1"/>
        <v>990</v>
      </c>
      <c r="O26" s="351">
        <v>520</v>
      </c>
    </row>
    <row r="27" spans="1:15" x14ac:dyDescent="0.25">
      <c r="A27" s="200">
        <v>10</v>
      </c>
      <c r="B27" s="204" t="s">
        <v>196</v>
      </c>
      <c r="C27" s="66" t="s">
        <v>217</v>
      </c>
      <c r="D27" s="25" t="s">
        <v>173</v>
      </c>
      <c r="E27" s="74"/>
      <c r="F27" s="212"/>
      <c r="G27" s="325">
        <f t="shared" si="2"/>
        <v>1770</v>
      </c>
      <c r="H27" s="326">
        <f t="shared" si="3"/>
        <v>1860</v>
      </c>
      <c r="I27" s="335">
        <f t="shared" si="0"/>
        <v>630</v>
      </c>
      <c r="J27" s="326">
        <f t="shared" si="4"/>
        <v>660</v>
      </c>
      <c r="K27" s="335">
        <f>'Чарли в пленке Инесса NEW'!K26</f>
        <v>1140</v>
      </c>
      <c r="L27" s="326">
        <f t="shared" si="1"/>
        <v>1200</v>
      </c>
      <c r="O27" s="351">
        <v>630</v>
      </c>
    </row>
    <row r="28" spans="1:15" x14ac:dyDescent="0.25">
      <c r="A28" s="200">
        <v>11</v>
      </c>
      <c r="B28" s="203" t="s">
        <v>274</v>
      </c>
      <c r="C28" s="67" t="s">
        <v>217</v>
      </c>
      <c r="D28" s="36" t="s">
        <v>13</v>
      </c>
      <c r="E28" s="74">
        <v>3</v>
      </c>
      <c r="F28" s="212">
        <v>0.01</v>
      </c>
      <c r="G28" s="325">
        <f t="shared" si="2"/>
        <v>1820</v>
      </c>
      <c r="H28" s="326">
        <f t="shared" si="3"/>
        <v>1910</v>
      </c>
      <c r="I28" s="335">
        <f t="shared" si="0"/>
        <v>770</v>
      </c>
      <c r="J28" s="326">
        <f t="shared" si="4"/>
        <v>810</v>
      </c>
      <c r="K28" s="335">
        <f>'Чарли в пленке Инесса NEW'!K27</f>
        <v>1050</v>
      </c>
      <c r="L28" s="326">
        <f t="shared" si="1"/>
        <v>1100</v>
      </c>
      <c r="O28" s="351">
        <v>770</v>
      </c>
    </row>
    <row r="29" spans="1:15" x14ac:dyDescent="0.25">
      <c r="A29" s="200">
        <v>12</v>
      </c>
      <c r="B29" s="201" t="s">
        <v>115</v>
      </c>
      <c r="C29" s="66" t="s">
        <v>217</v>
      </c>
      <c r="D29" s="25" t="s">
        <v>127</v>
      </c>
      <c r="E29" s="74"/>
      <c r="F29" s="212"/>
      <c r="G29" s="325">
        <f t="shared" si="2"/>
        <v>2220</v>
      </c>
      <c r="H29" s="326">
        <f t="shared" si="3"/>
        <v>2330</v>
      </c>
      <c r="I29" s="335">
        <f t="shared" si="0"/>
        <v>940</v>
      </c>
      <c r="J29" s="326">
        <f t="shared" si="4"/>
        <v>990</v>
      </c>
      <c r="K29" s="335">
        <f>'Чарли в пленке Инесса NEW'!K28</f>
        <v>1280</v>
      </c>
      <c r="L29" s="326">
        <f t="shared" si="1"/>
        <v>1340</v>
      </c>
      <c r="O29" s="351">
        <v>940</v>
      </c>
    </row>
    <row r="30" spans="1:15" x14ac:dyDescent="0.25">
      <c r="A30" s="200">
        <v>13</v>
      </c>
      <c r="B30" s="201" t="s">
        <v>262</v>
      </c>
      <c r="C30" s="66" t="s">
        <v>217</v>
      </c>
      <c r="D30" s="25" t="s">
        <v>264</v>
      </c>
      <c r="E30" s="74"/>
      <c r="F30" s="212"/>
      <c r="G30" s="325">
        <f t="shared" si="2"/>
        <v>1910</v>
      </c>
      <c r="H30" s="326">
        <f t="shared" si="3"/>
        <v>2010</v>
      </c>
      <c r="I30" s="335">
        <f t="shared" si="0"/>
        <v>790</v>
      </c>
      <c r="J30" s="326">
        <f t="shared" si="4"/>
        <v>830</v>
      </c>
      <c r="K30" s="335">
        <f>'Чарли в пленке Инесса NEW'!K29</f>
        <v>1120</v>
      </c>
      <c r="L30" s="326">
        <f t="shared" si="1"/>
        <v>1180</v>
      </c>
      <c r="O30" s="351">
        <v>790</v>
      </c>
    </row>
    <row r="31" spans="1:15" x14ac:dyDescent="0.25">
      <c r="A31" s="200">
        <v>14</v>
      </c>
      <c r="B31" s="201" t="s">
        <v>265</v>
      </c>
      <c r="C31" s="66" t="s">
        <v>217</v>
      </c>
      <c r="D31" s="25" t="s">
        <v>266</v>
      </c>
      <c r="E31" s="74"/>
      <c r="F31" s="212"/>
      <c r="G31" s="325">
        <f t="shared" si="2"/>
        <v>2290</v>
      </c>
      <c r="H31" s="326">
        <f t="shared" si="3"/>
        <v>2410</v>
      </c>
      <c r="I31" s="335">
        <f t="shared" si="0"/>
        <v>970</v>
      </c>
      <c r="J31" s="326">
        <f t="shared" si="4"/>
        <v>1020</v>
      </c>
      <c r="K31" s="335">
        <f>'Чарли в пленке Инесса NEW'!K30</f>
        <v>1320</v>
      </c>
      <c r="L31" s="326">
        <f t="shared" si="1"/>
        <v>1390</v>
      </c>
      <c r="O31" s="351">
        <v>970</v>
      </c>
    </row>
    <row r="32" spans="1:15" x14ac:dyDescent="0.25">
      <c r="A32" s="200">
        <v>15</v>
      </c>
      <c r="B32" s="203" t="s">
        <v>275</v>
      </c>
      <c r="C32" s="67" t="s">
        <v>217</v>
      </c>
      <c r="D32" s="58" t="s">
        <v>14</v>
      </c>
      <c r="E32" s="74">
        <v>4</v>
      </c>
      <c r="F32" s="212">
        <v>0.01</v>
      </c>
      <c r="G32" s="325">
        <f t="shared" si="2"/>
        <v>2130</v>
      </c>
      <c r="H32" s="326">
        <f t="shared" si="3"/>
        <v>2240</v>
      </c>
      <c r="I32" s="335">
        <f t="shared" si="0"/>
        <v>970</v>
      </c>
      <c r="J32" s="326">
        <f t="shared" si="4"/>
        <v>1020</v>
      </c>
      <c r="K32" s="335">
        <f>'Чарли в пленке Инесса NEW'!K31</f>
        <v>1160</v>
      </c>
      <c r="L32" s="326">
        <f t="shared" si="1"/>
        <v>1220</v>
      </c>
      <c r="O32" s="351">
        <v>970</v>
      </c>
    </row>
    <row r="33" spans="1:15" x14ac:dyDescent="0.25">
      <c r="A33" s="200">
        <v>16</v>
      </c>
      <c r="B33" s="201" t="s">
        <v>116</v>
      </c>
      <c r="C33" s="66" t="s">
        <v>217</v>
      </c>
      <c r="D33" s="25" t="s">
        <v>128</v>
      </c>
      <c r="E33" s="74"/>
      <c r="F33" s="212"/>
      <c r="G33" s="325">
        <f t="shared" si="2"/>
        <v>2620</v>
      </c>
      <c r="H33" s="326">
        <f t="shared" si="3"/>
        <v>2750</v>
      </c>
      <c r="I33" s="335">
        <f t="shared" si="0"/>
        <v>1190</v>
      </c>
      <c r="J33" s="326">
        <f t="shared" si="4"/>
        <v>1250</v>
      </c>
      <c r="K33" s="335">
        <f>'Чарли в пленке Инесса NEW'!K32</f>
        <v>1430</v>
      </c>
      <c r="L33" s="326">
        <f t="shared" si="1"/>
        <v>1500</v>
      </c>
      <c r="O33" s="351">
        <v>1190</v>
      </c>
    </row>
    <row r="34" spans="1:15" x14ac:dyDescent="0.25">
      <c r="A34" s="200">
        <v>17</v>
      </c>
      <c r="B34" s="203" t="s">
        <v>285</v>
      </c>
      <c r="C34" s="69" t="s">
        <v>218</v>
      </c>
      <c r="D34" s="24" t="s">
        <v>15</v>
      </c>
      <c r="E34" s="74">
        <v>5</v>
      </c>
      <c r="F34" s="212">
        <v>0.01</v>
      </c>
      <c r="G34" s="325">
        <f t="shared" si="2"/>
        <v>2290</v>
      </c>
      <c r="H34" s="326">
        <f t="shared" si="3"/>
        <v>2400</v>
      </c>
      <c r="I34" s="335">
        <f t="shared" si="0"/>
        <v>1070</v>
      </c>
      <c r="J34" s="326">
        <f t="shared" si="4"/>
        <v>1120</v>
      </c>
      <c r="K34" s="335">
        <f>'Чарли в пленке Инесса NEW'!K33</f>
        <v>1220</v>
      </c>
      <c r="L34" s="326">
        <f t="shared" si="1"/>
        <v>1280</v>
      </c>
      <c r="O34" s="351">
        <v>1070</v>
      </c>
    </row>
    <row r="35" spans="1:15" x14ac:dyDescent="0.25">
      <c r="A35" s="200">
        <v>18</v>
      </c>
      <c r="B35" s="204" t="s">
        <v>216</v>
      </c>
      <c r="C35" s="66" t="s">
        <v>217</v>
      </c>
      <c r="D35" s="31" t="s">
        <v>174</v>
      </c>
      <c r="E35" s="74"/>
      <c r="F35" s="212"/>
      <c r="G35" s="325">
        <f t="shared" si="2"/>
        <v>2810</v>
      </c>
      <c r="H35" s="326">
        <f t="shared" si="3"/>
        <v>2950</v>
      </c>
      <c r="I35" s="335">
        <f t="shared" si="0"/>
        <v>1320</v>
      </c>
      <c r="J35" s="326">
        <f t="shared" si="4"/>
        <v>1390</v>
      </c>
      <c r="K35" s="335">
        <f>'Чарли в пленке Инесса NEW'!K34</f>
        <v>1490</v>
      </c>
      <c r="L35" s="326">
        <f t="shared" si="1"/>
        <v>1560</v>
      </c>
      <c r="O35" s="351">
        <v>1320</v>
      </c>
    </row>
    <row r="36" spans="1:15" x14ac:dyDescent="0.25">
      <c r="A36" s="200">
        <v>19</v>
      </c>
      <c r="B36" s="203" t="s">
        <v>286</v>
      </c>
      <c r="C36" s="69" t="s">
        <v>218</v>
      </c>
      <c r="D36" s="36" t="s">
        <v>16</v>
      </c>
      <c r="E36" s="74">
        <v>5</v>
      </c>
      <c r="F36" s="212">
        <v>0.01</v>
      </c>
      <c r="G36" s="325">
        <f t="shared" si="2"/>
        <v>2570</v>
      </c>
      <c r="H36" s="326">
        <f t="shared" si="3"/>
        <v>2690</v>
      </c>
      <c r="I36" s="335">
        <f t="shared" si="0"/>
        <v>1290</v>
      </c>
      <c r="J36" s="326">
        <f t="shared" si="4"/>
        <v>1350</v>
      </c>
      <c r="K36" s="335">
        <f>'Чарли в пленке Инесса NEW'!K35</f>
        <v>1280</v>
      </c>
      <c r="L36" s="326">
        <f t="shared" si="1"/>
        <v>1340</v>
      </c>
      <c r="O36" s="351">
        <v>1290</v>
      </c>
    </row>
    <row r="37" spans="1:15" x14ac:dyDescent="0.25">
      <c r="A37" s="200">
        <v>20</v>
      </c>
      <c r="B37" s="201" t="s">
        <v>117</v>
      </c>
      <c r="C37" s="66" t="s">
        <v>217</v>
      </c>
      <c r="D37" s="25" t="s">
        <v>129</v>
      </c>
      <c r="E37" s="74"/>
      <c r="F37" s="212"/>
      <c r="G37" s="325">
        <f t="shared" si="2"/>
        <v>3020</v>
      </c>
      <c r="H37" s="326">
        <f t="shared" si="3"/>
        <v>3170</v>
      </c>
      <c r="I37" s="335">
        <f t="shared" si="0"/>
        <v>1450</v>
      </c>
      <c r="J37" s="326">
        <f t="shared" si="4"/>
        <v>1520</v>
      </c>
      <c r="K37" s="335">
        <f>'Чарли в пленке Инесса NEW'!K36</f>
        <v>1570</v>
      </c>
      <c r="L37" s="326">
        <f t="shared" si="1"/>
        <v>1650</v>
      </c>
      <c r="O37" s="351">
        <v>1450</v>
      </c>
    </row>
    <row r="38" spans="1:15" ht="19.5" x14ac:dyDescent="0.25">
      <c r="A38" s="200">
        <v>21</v>
      </c>
      <c r="B38" s="205" t="s">
        <v>284</v>
      </c>
      <c r="C38" s="68" t="s">
        <v>222</v>
      </c>
      <c r="D38" s="24" t="s">
        <v>21</v>
      </c>
      <c r="E38" s="74">
        <v>3</v>
      </c>
      <c r="F38" s="212">
        <v>0.01</v>
      </c>
      <c r="G38" s="325">
        <f t="shared" si="2"/>
        <v>1890</v>
      </c>
      <c r="H38" s="326">
        <f t="shared" si="3"/>
        <v>1980</v>
      </c>
      <c r="I38" s="335">
        <f t="shared" si="0"/>
        <v>620</v>
      </c>
      <c r="J38" s="326">
        <f t="shared" si="4"/>
        <v>650</v>
      </c>
      <c r="K38" s="335">
        <f>' КОРПУС Кухня'!G30</f>
        <v>1270</v>
      </c>
      <c r="L38" s="326">
        <f t="shared" si="1"/>
        <v>1330</v>
      </c>
      <c r="M38" t="s">
        <v>251</v>
      </c>
      <c r="O38" s="351">
        <v>620</v>
      </c>
    </row>
    <row r="39" spans="1:15" ht="19.5" x14ac:dyDescent="0.25">
      <c r="A39" s="200">
        <v>22</v>
      </c>
      <c r="B39" s="206" t="s">
        <v>235</v>
      </c>
      <c r="C39" s="68" t="s">
        <v>222</v>
      </c>
      <c r="D39" s="24" t="s">
        <v>247</v>
      </c>
      <c r="E39" s="74"/>
      <c r="F39" s="212"/>
      <c r="G39" s="325">
        <f t="shared" si="2"/>
        <v>2100</v>
      </c>
      <c r="H39" s="326">
        <f t="shared" si="3"/>
        <v>2200</v>
      </c>
      <c r="I39" s="335">
        <f t="shared" si="0"/>
        <v>810</v>
      </c>
      <c r="J39" s="326">
        <f t="shared" si="4"/>
        <v>850</v>
      </c>
      <c r="K39" s="335">
        <f>' КОРПУС Кухня'!G33</f>
        <v>1290</v>
      </c>
      <c r="L39" s="326">
        <f t="shared" si="1"/>
        <v>1350</v>
      </c>
      <c r="M39" t="s">
        <v>251</v>
      </c>
      <c r="O39" s="351">
        <v>810</v>
      </c>
    </row>
    <row r="40" spans="1:15" x14ac:dyDescent="0.25">
      <c r="A40" s="200">
        <v>23</v>
      </c>
      <c r="B40" s="206" t="s">
        <v>283</v>
      </c>
      <c r="C40" s="68" t="s">
        <v>219</v>
      </c>
      <c r="D40" s="24" t="s">
        <v>17</v>
      </c>
      <c r="E40" s="74">
        <v>6</v>
      </c>
      <c r="F40" s="212">
        <v>0.01</v>
      </c>
      <c r="G40" s="325">
        <f t="shared" si="2"/>
        <v>2900</v>
      </c>
      <c r="H40" s="326">
        <f t="shared" si="3"/>
        <v>3040</v>
      </c>
      <c r="I40" s="335">
        <f t="shared" ref="I40:I63" si="5">ROUND(O40*(1+ОбщаяНаценка/100),-1)</f>
        <v>1450</v>
      </c>
      <c r="J40" s="326">
        <f t="shared" si="4"/>
        <v>1520</v>
      </c>
      <c r="K40" s="335">
        <f>'Чарли в пленке Инесса NEW'!K39</f>
        <v>1450</v>
      </c>
      <c r="L40" s="326">
        <f t="shared" si="1"/>
        <v>1520</v>
      </c>
      <c r="O40" s="351">
        <v>1450</v>
      </c>
    </row>
    <row r="41" spans="1:15" ht="22.5" x14ac:dyDescent="0.25">
      <c r="A41" s="200">
        <v>24</v>
      </c>
      <c r="B41" s="222" t="s">
        <v>282</v>
      </c>
      <c r="C41" s="68" t="s">
        <v>220</v>
      </c>
      <c r="D41" s="24" t="s">
        <v>17</v>
      </c>
      <c r="E41" s="74">
        <v>6</v>
      </c>
      <c r="F41" s="212">
        <v>0.01</v>
      </c>
      <c r="G41" s="325">
        <f t="shared" si="2"/>
        <v>2820</v>
      </c>
      <c r="H41" s="326">
        <f t="shared" si="3"/>
        <v>2960</v>
      </c>
      <c r="I41" s="335">
        <f t="shared" si="5"/>
        <v>1370</v>
      </c>
      <c r="J41" s="326">
        <f t="shared" si="4"/>
        <v>1440</v>
      </c>
      <c r="K41" s="335">
        <f>'Чарли в пленке Инесса NEW'!K40</f>
        <v>1450</v>
      </c>
      <c r="L41" s="326">
        <f t="shared" si="1"/>
        <v>1520</v>
      </c>
      <c r="O41" s="351">
        <v>1370</v>
      </c>
    </row>
    <row r="42" spans="1:15" x14ac:dyDescent="0.25">
      <c r="A42" s="200">
        <v>25</v>
      </c>
      <c r="B42" s="201" t="s">
        <v>118</v>
      </c>
      <c r="C42" s="66" t="s">
        <v>217</v>
      </c>
      <c r="D42" s="25" t="s">
        <v>130</v>
      </c>
      <c r="E42" s="74"/>
      <c r="F42" s="212"/>
      <c r="G42" s="325">
        <f t="shared" si="2"/>
        <v>3560</v>
      </c>
      <c r="H42" s="326">
        <f t="shared" si="3"/>
        <v>3740</v>
      </c>
      <c r="I42" s="335">
        <f t="shared" si="5"/>
        <v>1770</v>
      </c>
      <c r="J42" s="326">
        <f t="shared" si="4"/>
        <v>1860</v>
      </c>
      <c r="K42" s="335">
        <f>'Чарли в пленке Инесса NEW'!K41</f>
        <v>1790</v>
      </c>
      <c r="L42" s="326">
        <f t="shared" si="1"/>
        <v>1880</v>
      </c>
      <c r="O42" s="351">
        <v>1770</v>
      </c>
    </row>
    <row r="43" spans="1:15" ht="22.5" x14ac:dyDescent="0.25">
      <c r="A43" s="200">
        <v>26</v>
      </c>
      <c r="B43" s="204" t="s">
        <v>119</v>
      </c>
      <c r="C43" s="66" t="s">
        <v>217</v>
      </c>
      <c r="D43" s="25" t="s">
        <v>130</v>
      </c>
      <c r="E43" s="74"/>
      <c r="F43" s="212"/>
      <c r="G43" s="325">
        <f t="shared" si="2"/>
        <v>3490</v>
      </c>
      <c r="H43" s="326">
        <f t="shared" si="3"/>
        <v>3670</v>
      </c>
      <c r="I43" s="335">
        <f t="shared" si="5"/>
        <v>1700</v>
      </c>
      <c r="J43" s="326">
        <f t="shared" si="4"/>
        <v>1790</v>
      </c>
      <c r="K43" s="335">
        <f>'Чарли в пленке Инесса NEW'!K42</f>
        <v>1790</v>
      </c>
      <c r="L43" s="326">
        <f t="shared" si="1"/>
        <v>1880</v>
      </c>
      <c r="O43" s="351">
        <v>1700</v>
      </c>
    </row>
    <row r="44" spans="1:15" ht="19.5" x14ac:dyDescent="0.25">
      <c r="A44" s="200">
        <v>27</v>
      </c>
      <c r="B44" s="201" t="s">
        <v>153</v>
      </c>
      <c r="C44" s="68" t="s">
        <v>221</v>
      </c>
      <c r="D44" s="25" t="s">
        <v>169</v>
      </c>
      <c r="E44" s="74"/>
      <c r="F44" s="212"/>
      <c r="G44" s="325">
        <f t="shared" si="2"/>
        <v>4040</v>
      </c>
      <c r="H44" s="326">
        <f t="shared" si="3"/>
        <v>4240</v>
      </c>
      <c r="I44" s="335">
        <f t="shared" si="5"/>
        <v>1200</v>
      </c>
      <c r="J44" s="326">
        <f t="shared" si="4"/>
        <v>1260</v>
      </c>
      <c r="K44" s="335">
        <f>'Чарли в пленке Инесса NEW'!K43</f>
        <v>2840</v>
      </c>
      <c r="L44" s="326">
        <f t="shared" si="1"/>
        <v>2980</v>
      </c>
      <c r="O44" s="351">
        <v>1200</v>
      </c>
    </row>
    <row r="45" spans="1:15" ht="19.5" x14ac:dyDescent="0.25">
      <c r="A45" s="200">
        <v>28</v>
      </c>
      <c r="B45" s="205" t="s">
        <v>281</v>
      </c>
      <c r="C45" s="68" t="s">
        <v>222</v>
      </c>
      <c r="D45" s="24" t="s">
        <v>22</v>
      </c>
      <c r="E45" s="74">
        <v>3</v>
      </c>
      <c r="F45" s="212">
        <v>0.01</v>
      </c>
      <c r="G45" s="325">
        <f t="shared" si="2"/>
        <v>2000</v>
      </c>
      <c r="H45" s="326">
        <f t="shared" si="3"/>
        <v>2100</v>
      </c>
      <c r="I45" s="335">
        <f t="shared" si="5"/>
        <v>720</v>
      </c>
      <c r="J45" s="326">
        <f t="shared" si="4"/>
        <v>760</v>
      </c>
      <c r="K45" s="335">
        <f>' КОРПУС Кухня'!G37</f>
        <v>1280</v>
      </c>
      <c r="L45" s="326">
        <f t="shared" si="1"/>
        <v>1340</v>
      </c>
      <c r="M45" t="s">
        <v>251</v>
      </c>
      <c r="O45" s="351">
        <v>720</v>
      </c>
    </row>
    <row r="46" spans="1:15" ht="19.5" x14ac:dyDescent="0.25">
      <c r="A46" s="200">
        <v>29</v>
      </c>
      <c r="B46" s="209" t="s">
        <v>236</v>
      </c>
      <c r="C46" s="96" t="s">
        <v>222</v>
      </c>
      <c r="D46" s="24" t="s">
        <v>246</v>
      </c>
      <c r="E46" s="74"/>
      <c r="F46" s="212"/>
      <c r="G46" s="325">
        <f t="shared" si="2"/>
        <v>2270</v>
      </c>
      <c r="H46" s="326">
        <f t="shared" si="3"/>
        <v>2390</v>
      </c>
      <c r="I46" s="335">
        <f t="shared" si="5"/>
        <v>940</v>
      </c>
      <c r="J46" s="326">
        <f t="shared" si="4"/>
        <v>990</v>
      </c>
      <c r="K46" s="335">
        <f>' КОРПУС Кухня'!G42</f>
        <v>1330</v>
      </c>
      <c r="L46" s="326">
        <f t="shared" si="1"/>
        <v>1400</v>
      </c>
      <c r="M46" t="s">
        <v>251</v>
      </c>
      <c r="O46" s="351">
        <v>940</v>
      </c>
    </row>
    <row r="47" spans="1:15" ht="19.5" customHeight="1" x14ac:dyDescent="0.25">
      <c r="A47" s="200">
        <v>30</v>
      </c>
      <c r="B47" s="205" t="s">
        <v>280</v>
      </c>
      <c r="C47" s="68" t="s">
        <v>221</v>
      </c>
      <c r="D47" s="24" t="s">
        <v>19</v>
      </c>
      <c r="E47" s="74">
        <v>4</v>
      </c>
      <c r="F47" s="212">
        <v>0.01</v>
      </c>
      <c r="G47" s="325">
        <f t="shared" si="2"/>
        <v>3260</v>
      </c>
      <c r="H47" s="326">
        <f t="shared" si="3"/>
        <v>3420</v>
      </c>
      <c r="I47" s="335">
        <f t="shared" si="5"/>
        <v>980</v>
      </c>
      <c r="J47" s="326">
        <f t="shared" si="4"/>
        <v>1030</v>
      </c>
      <c r="K47" s="335">
        <f>'Чарли в пленке Инесса NEW'!K46</f>
        <v>2280</v>
      </c>
      <c r="L47" s="326">
        <f t="shared" si="1"/>
        <v>2390</v>
      </c>
      <c r="O47" s="351">
        <v>980</v>
      </c>
    </row>
    <row r="48" spans="1:15" x14ac:dyDescent="0.25">
      <c r="A48" s="200">
        <v>31</v>
      </c>
      <c r="B48" s="208" t="s">
        <v>193</v>
      </c>
      <c r="C48" s="142" t="s">
        <v>107</v>
      </c>
      <c r="D48" s="105" t="s">
        <v>108</v>
      </c>
      <c r="E48" s="171"/>
      <c r="F48" s="215"/>
      <c r="G48" s="325">
        <f t="shared" si="2"/>
        <v>3060</v>
      </c>
      <c r="H48" s="326">
        <f t="shared" si="3"/>
        <v>3220</v>
      </c>
      <c r="I48" s="335">
        <f t="shared" si="5"/>
        <v>1500</v>
      </c>
      <c r="J48" s="326">
        <f t="shared" si="4"/>
        <v>1580</v>
      </c>
      <c r="K48" s="335">
        <f>'Чарли в пленке Инесса NEW'!K47</f>
        <v>1560</v>
      </c>
      <c r="L48" s="326">
        <f t="shared" si="1"/>
        <v>1640</v>
      </c>
      <c r="O48" s="351">
        <v>1500</v>
      </c>
    </row>
    <row r="49" spans="1:15" x14ac:dyDescent="0.25">
      <c r="A49" s="200">
        <v>32</v>
      </c>
      <c r="B49" s="238" t="s">
        <v>336</v>
      </c>
      <c r="C49" s="142" t="s">
        <v>107</v>
      </c>
      <c r="D49" s="105" t="s">
        <v>337</v>
      </c>
      <c r="E49" s="171"/>
      <c r="F49" s="215"/>
      <c r="G49" s="325">
        <f t="shared" si="2"/>
        <v>3570</v>
      </c>
      <c r="H49" s="326">
        <f t="shared" si="3"/>
        <v>3750</v>
      </c>
      <c r="I49" s="335">
        <f t="shared" si="5"/>
        <v>1780</v>
      </c>
      <c r="J49" s="326">
        <f t="shared" si="4"/>
        <v>1870</v>
      </c>
      <c r="K49" s="335">
        <f>'Чарли в пленке Инесса NEW'!K48</f>
        <v>1790</v>
      </c>
      <c r="L49" s="326">
        <f t="shared" si="1"/>
        <v>1880</v>
      </c>
      <c r="O49" s="351">
        <v>1780</v>
      </c>
    </row>
    <row r="50" spans="1:15" ht="19.5" x14ac:dyDescent="0.25">
      <c r="A50" s="200">
        <v>33</v>
      </c>
      <c r="B50" s="201" t="s">
        <v>267</v>
      </c>
      <c r="C50" s="68" t="s">
        <v>221</v>
      </c>
      <c r="D50" s="24" t="s">
        <v>277</v>
      </c>
      <c r="E50" s="74"/>
      <c r="F50" s="212"/>
      <c r="G50" s="325">
        <f t="shared" si="2"/>
        <v>2620</v>
      </c>
      <c r="H50" s="326">
        <f t="shared" si="3"/>
        <v>2750</v>
      </c>
      <c r="I50" s="335">
        <f t="shared" si="5"/>
        <v>940</v>
      </c>
      <c r="J50" s="326">
        <f t="shared" si="4"/>
        <v>990</v>
      </c>
      <c r="K50" s="335">
        <f>'Чарли в пленке Инесса NEW'!K49</f>
        <v>1680</v>
      </c>
      <c r="L50" s="326">
        <f t="shared" si="1"/>
        <v>1760</v>
      </c>
      <c r="O50" s="351">
        <v>940</v>
      </c>
    </row>
    <row r="51" spans="1:15" ht="19.5" x14ac:dyDescent="0.25">
      <c r="A51" s="200">
        <v>34</v>
      </c>
      <c r="B51" s="201" t="s">
        <v>268</v>
      </c>
      <c r="C51" s="68" t="s">
        <v>221</v>
      </c>
      <c r="D51" s="24" t="s">
        <v>278</v>
      </c>
      <c r="E51" s="74"/>
      <c r="F51" s="212"/>
      <c r="G51" s="325">
        <f t="shared" si="2"/>
        <v>3290</v>
      </c>
      <c r="H51" s="326">
        <f t="shared" si="3"/>
        <v>3460</v>
      </c>
      <c r="I51" s="335">
        <f t="shared" si="5"/>
        <v>1160</v>
      </c>
      <c r="J51" s="326">
        <f t="shared" si="4"/>
        <v>1220</v>
      </c>
      <c r="K51" s="335">
        <f>'Чарли в пленке Инесса NEW'!K50</f>
        <v>2130</v>
      </c>
      <c r="L51" s="326">
        <f t="shared" si="1"/>
        <v>2240</v>
      </c>
      <c r="O51" s="351">
        <v>1160</v>
      </c>
    </row>
    <row r="52" spans="1:15" x14ac:dyDescent="0.25">
      <c r="A52" s="200">
        <v>35</v>
      </c>
      <c r="B52" s="205" t="s">
        <v>279</v>
      </c>
      <c r="C52" s="68" t="s">
        <v>219</v>
      </c>
      <c r="D52" s="24" t="s">
        <v>18</v>
      </c>
      <c r="E52" s="74">
        <v>8</v>
      </c>
      <c r="F52" s="212">
        <v>0.02</v>
      </c>
      <c r="G52" s="325">
        <f t="shared" si="2"/>
        <v>3500</v>
      </c>
      <c r="H52" s="326">
        <f t="shared" si="3"/>
        <v>3670</v>
      </c>
      <c r="I52" s="335">
        <f t="shared" si="5"/>
        <v>1840</v>
      </c>
      <c r="J52" s="326">
        <f t="shared" si="4"/>
        <v>1930</v>
      </c>
      <c r="K52" s="335">
        <f>'Чарли в пленке Инесса NEW'!K51</f>
        <v>1660</v>
      </c>
      <c r="L52" s="326">
        <f t="shared" si="1"/>
        <v>1740</v>
      </c>
      <c r="O52" s="351">
        <v>1840</v>
      </c>
    </row>
    <row r="53" spans="1:15" x14ac:dyDescent="0.25">
      <c r="A53" s="200">
        <v>36</v>
      </c>
      <c r="B53" s="201" t="s">
        <v>120</v>
      </c>
      <c r="C53" s="66" t="s">
        <v>217</v>
      </c>
      <c r="D53" s="25" t="s">
        <v>131</v>
      </c>
      <c r="E53" s="74"/>
      <c r="F53" s="212"/>
      <c r="G53" s="325">
        <f t="shared" si="2"/>
        <v>4360</v>
      </c>
      <c r="H53" s="326">
        <f t="shared" si="3"/>
        <v>4570</v>
      </c>
      <c r="I53" s="335">
        <f t="shared" si="5"/>
        <v>2280</v>
      </c>
      <c r="J53" s="326">
        <f t="shared" si="4"/>
        <v>2390</v>
      </c>
      <c r="K53" s="335">
        <f>'Чарли в пленке Инесса NEW'!K52</f>
        <v>2080</v>
      </c>
      <c r="L53" s="326">
        <f t="shared" si="1"/>
        <v>2180</v>
      </c>
      <c r="O53" s="351">
        <v>2280</v>
      </c>
    </row>
    <row r="54" spans="1:15" ht="19.5" x14ac:dyDescent="0.25">
      <c r="A54" s="200">
        <v>37</v>
      </c>
      <c r="B54" s="205" t="s">
        <v>47</v>
      </c>
      <c r="C54" s="70" t="s">
        <v>48</v>
      </c>
      <c r="D54" s="24" t="s">
        <v>49</v>
      </c>
      <c r="E54" s="74">
        <v>5</v>
      </c>
      <c r="F54" s="212">
        <v>0.01</v>
      </c>
      <c r="G54" s="325">
        <f t="shared" si="2"/>
        <v>2760</v>
      </c>
      <c r="H54" s="326">
        <f t="shared" si="3"/>
        <v>2900</v>
      </c>
      <c r="I54" s="335">
        <f t="shared" si="5"/>
        <v>1100</v>
      </c>
      <c r="J54" s="326">
        <f t="shared" si="4"/>
        <v>1160</v>
      </c>
      <c r="K54" s="335">
        <f>'Чарли в пленке Инесса NEW'!K53</f>
        <v>1660</v>
      </c>
      <c r="L54" s="326">
        <f t="shared" si="1"/>
        <v>1740</v>
      </c>
      <c r="O54" s="351">
        <v>1100</v>
      </c>
    </row>
    <row r="55" spans="1:15" x14ac:dyDescent="0.25">
      <c r="A55" s="200">
        <v>38</v>
      </c>
      <c r="B55" s="205" t="s">
        <v>44</v>
      </c>
      <c r="C55" s="70" t="s">
        <v>45</v>
      </c>
      <c r="D55" s="24" t="s">
        <v>38</v>
      </c>
      <c r="E55" s="74">
        <v>6</v>
      </c>
      <c r="F55" s="212">
        <v>0.01</v>
      </c>
      <c r="G55" s="325">
        <f t="shared" si="2"/>
        <v>2880</v>
      </c>
      <c r="H55" s="326">
        <f t="shared" si="3"/>
        <v>3020</v>
      </c>
      <c r="I55" s="335">
        <f t="shared" si="5"/>
        <v>1450</v>
      </c>
      <c r="J55" s="326">
        <f t="shared" si="4"/>
        <v>1520</v>
      </c>
      <c r="K55" s="335">
        <f>'Чарли в пленке Инесса NEW'!K54</f>
        <v>1430</v>
      </c>
      <c r="L55" s="326">
        <f t="shared" si="1"/>
        <v>1500</v>
      </c>
      <c r="O55" s="351">
        <v>1450</v>
      </c>
    </row>
    <row r="56" spans="1:15" ht="22.5" x14ac:dyDescent="0.25">
      <c r="A56" s="200">
        <v>39</v>
      </c>
      <c r="B56" s="210" t="s">
        <v>96</v>
      </c>
      <c r="C56" s="70" t="s">
        <v>97</v>
      </c>
      <c r="D56" s="24" t="s">
        <v>38</v>
      </c>
      <c r="E56" s="74">
        <v>6</v>
      </c>
      <c r="F56" s="212">
        <v>0.01</v>
      </c>
      <c r="G56" s="325">
        <f t="shared" si="2"/>
        <v>2800</v>
      </c>
      <c r="H56" s="326">
        <f t="shared" si="3"/>
        <v>2940</v>
      </c>
      <c r="I56" s="335">
        <f t="shared" si="5"/>
        <v>1370</v>
      </c>
      <c r="J56" s="326">
        <f t="shared" si="4"/>
        <v>1440</v>
      </c>
      <c r="K56" s="335">
        <f>'Чарли в пленке Инесса NEW'!K55</f>
        <v>1430</v>
      </c>
      <c r="L56" s="326">
        <f t="shared" si="1"/>
        <v>1500</v>
      </c>
      <c r="O56" s="351">
        <v>1370</v>
      </c>
    </row>
    <row r="57" spans="1:15" x14ac:dyDescent="0.25">
      <c r="A57" s="200">
        <v>40</v>
      </c>
      <c r="B57" s="210" t="s">
        <v>269</v>
      </c>
      <c r="C57" s="70" t="s">
        <v>45</v>
      </c>
      <c r="D57" s="24" t="s">
        <v>270</v>
      </c>
      <c r="E57" s="74"/>
      <c r="F57" s="212"/>
      <c r="G57" s="325">
        <f t="shared" si="2"/>
        <v>3110</v>
      </c>
      <c r="H57" s="326">
        <f t="shared" si="3"/>
        <v>3270</v>
      </c>
      <c r="I57" s="335">
        <f t="shared" si="5"/>
        <v>1500</v>
      </c>
      <c r="J57" s="326">
        <f t="shared" si="4"/>
        <v>1580</v>
      </c>
      <c r="K57" s="335">
        <f>'Чарли в пленке Инесса NEW'!K56</f>
        <v>1610</v>
      </c>
      <c r="L57" s="326">
        <f t="shared" si="1"/>
        <v>1690</v>
      </c>
      <c r="O57" s="351">
        <v>1500</v>
      </c>
    </row>
    <row r="58" spans="1:15" x14ac:dyDescent="0.25">
      <c r="A58" s="200">
        <v>41</v>
      </c>
      <c r="B58" s="205" t="s">
        <v>46</v>
      </c>
      <c r="C58" s="70" t="s">
        <v>45</v>
      </c>
      <c r="D58" s="24" t="s">
        <v>42</v>
      </c>
      <c r="E58" s="74">
        <v>8</v>
      </c>
      <c r="F58" s="212">
        <v>0.02</v>
      </c>
      <c r="G58" s="325">
        <f t="shared" si="2"/>
        <v>3440</v>
      </c>
      <c r="H58" s="326">
        <f t="shared" si="3"/>
        <v>3610</v>
      </c>
      <c r="I58" s="335">
        <f t="shared" si="5"/>
        <v>1850</v>
      </c>
      <c r="J58" s="326">
        <f t="shared" si="4"/>
        <v>1940</v>
      </c>
      <c r="K58" s="335">
        <f>'Чарли в пленке Инесса NEW'!K57</f>
        <v>1590</v>
      </c>
      <c r="L58" s="326">
        <f t="shared" si="1"/>
        <v>1670</v>
      </c>
      <c r="O58" s="351">
        <v>1850</v>
      </c>
    </row>
    <row r="59" spans="1:15" x14ac:dyDescent="0.25">
      <c r="A59" s="200">
        <v>42</v>
      </c>
      <c r="B59" s="205" t="s">
        <v>23</v>
      </c>
      <c r="C59" s="70" t="s">
        <v>24</v>
      </c>
      <c r="D59" s="24" t="s">
        <v>25</v>
      </c>
      <c r="E59" s="74">
        <v>2</v>
      </c>
      <c r="F59" s="212">
        <v>0.01</v>
      </c>
      <c r="G59" s="325">
        <f t="shared" si="2"/>
        <v>1640</v>
      </c>
      <c r="H59" s="326">
        <f t="shared" si="3"/>
        <v>1730</v>
      </c>
      <c r="I59" s="335">
        <f t="shared" si="5"/>
        <v>520</v>
      </c>
      <c r="J59" s="326">
        <f t="shared" si="4"/>
        <v>550</v>
      </c>
      <c r="K59" s="335">
        <f>'Чарли в пленке Инесса NEW'!K58</f>
        <v>1120</v>
      </c>
      <c r="L59" s="326">
        <f t="shared" si="1"/>
        <v>1180</v>
      </c>
      <c r="O59" s="351">
        <v>520</v>
      </c>
    </row>
    <row r="60" spans="1:15" ht="19.5" x14ac:dyDescent="0.25">
      <c r="A60" s="200">
        <v>43</v>
      </c>
      <c r="B60" s="205" t="s">
        <v>259</v>
      </c>
      <c r="C60" s="70" t="s">
        <v>114</v>
      </c>
      <c r="D60" s="24" t="s">
        <v>100</v>
      </c>
      <c r="E60" s="74">
        <v>2</v>
      </c>
      <c r="F60" s="212">
        <v>0.01</v>
      </c>
      <c r="G60" s="325">
        <f t="shared" si="2"/>
        <v>1600</v>
      </c>
      <c r="H60" s="326">
        <f t="shared" si="3"/>
        <v>1680</v>
      </c>
      <c r="I60" s="335">
        <f t="shared" si="5"/>
        <v>520</v>
      </c>
      <c r="J60" s="326">
        <f t="shared" si="4"/>
        <v>550</v>
      </c>
      <c r="K60" s="335">
        <f>'Чарли в пленке Инесса NEW'!K59</f>
        <v>1080</v>
      </c>
      <c r="L60" s="326">
        <f t="shared" si="1"/>
        <v>1130</v>
      </c>
      <c r="O60" s="351">
        <v>520</v>
      </c>
    </row>
    <row r="61" spans="1:15" x14ac:dyDescent="0.25">
      <c r="A61" s="200">
        <v>44</v>
      </c>
      <c r="B61" s="205" t="s">
        <v>26</v>
      </c>
      <c r="C61" s="70" t="s">
        <v>24</v>
      </c>
      <c r="D61" s="24" t="s">
        <v>27</v>
      </c>
      <c r="E61" s="74">
        <v>3</v>
      </c>
      <c r="F61" s="212">
        <v>0.01</v>
      </c>
      <c r="G61" s="325">
        <f t="shared" si="2"/>
        <v>2050</v>
      </c>
      <c r="H61" s="326">
        <f t="shared" si="3"/>
        <v>2150</v>
      </c>
      <c r="I61" s="335">
        <f t="shared" si="5"/>
        <v>770</v>
      </c>
      <c r="J61" s="326">
        <f t="shared" si="4"/>
        <v>810</v>
      </c>
      <c r="K61" s="335">
        <f>'Чарли в пленке Инесса NEW'!K60</f>
        <v>1280</v>
      </c>
      <c r="L61" s="326">
        <f t="shared" si="1"/>
        <v>1340</v>
      </c>
      <c r="O61" s="351">
        <v>770</v>
      </c>
    </row>
    <row r="62" spans="1:15" ht="19.5" x14ac:dyDescent="0.25">
      <c r="A62" s="200">
        <v>45</v>
      </c>
      <c r="B62" s="205" t="s">
        <v>52</v>
      </c>
      <c r="C62" s="70" t="s">
        <v>53</v>
      </c>
      <c r="D62" s="24" t="s">
        <v>54</v>
      </c>
      <c r="E62" s="74">
        <v>4</v>
      </c>
      <c r="F62" s="212">
        <v>0.01</v>
      </c>
      <c r="G62" s="325">
        <f t="shared" si="2"/>
        <v>2430</v>
      </c>
      <c r="H62" s="326">
        <f t="shared" si="3"/>
        <v>2550</v>
      </c>
      <c r="I62" s="335">
        <f t="shared" si="5"/>
        <v>970</v>
      </c>
      <c r="J62" s="326">
        <f t="shared" si="4"/>
        <v>1020</v>
      </c>
      <c r="K62" s="335">
        <f>'Чарли в пленке Инесса NEW'!K61</f>
        <v>1460</v>
      </c>
      <c r="L62" s="326">
        <f t="shared" si="1"/>
        <v>1530</v>
      </c>
      <c r="O62" s="351">
        <v>970</v>
      </c>
    </row>
    <row r="63" spans="1:15" x14ac:dyDescent="0.25">
      <c r="A63" s="200">
        <v>46</v>
      </c>
      <c r="B63" s="205" t="s">
        <v>271</v>
      </c>
      <c r="C63" s="70" t="s">
        <v>24</v>
      </c>
      <c r="D63" s="24" t="s">
        <v>272</v>
      </c>
      <c r="E63" s="74"/>
      <c r="F63" s="212"/>
      <c r="G63" s="325">
        <f t="shared" si="2"/>
        <v>2160</v>
      </c>
      <c r="H63" s="326">
        <f t="shared" si="3"/>
        <v>2270</v>
      </c>
      <c r="I63" s="335">
        <f t="shared" si="5"/>
        <v>790</v>
      </c>
      <c r="J63" s="326">
        <f t="shared" si="4"/>
        <v>830</v>
      </c>
      <c r="K63" s="335">
        <f>'Чарли в пленке Инесса NEW'!K62</f>
        <v>1370</v>
      </c>
      <c r="L63" s="326">
        <f t="shared" si="1"/>
        <v>1440</v>
      </c>
      <c r="O63" s="351">
        <v>790</v>
      </c>
    </row>
    <row r="64" spans="1:15" x14ac:dyDescent="0.25">
      <c r="A64" s="200">
        <v>47</v>
      </c>
      <c r="B64" s="205" t="s">
        <v>28</v>
      </c>
      <c r="C64" s="70" t="s">
        <v>24</v>
      </c>
      <c r="D64" s="24" t="s">
        <v>29</v>
      </c>
      <c r="E64" s="74">
        <v>4</v>
      </c>
      <c r="F64" s="212">
        <v>0.01</v>
      </c>
      <c r="G64" s="325">
        <f t="shared" si="2"/>
        <v>2380</v>
      </c>
      <c r="H64" s="326">
        <f t="shared" si="3"/>
        <v>2500</v>
      </c>
      <c r="I64" s="335">
        <f t="shared" ref="I64:I106" si="6">ROUND(O64*(1+ОбщаяНаценка/100),-1)</f>
        <v>970</v>
      </c>
      <c r="J64" s="326">
        <f t="shared" si="4"/>
        <v>1020</v>
      </c>
      <c r="K64" s="335">
        <f>'Чарли в пленке Инесса NEW'!K63</f>
        <v>1410</v>
      </c>
      <c r="L64" s="326">
        <f t="shared" si="1"/>
        <v>1480</v>
      </c>
      <c r="O64" s="351">
        <v>970</v>
      </c>
    </row>
    <row r="65" spans="1:15" ht="19.5" x14ac:dyDescent="0.25">
      <c r="A65" s="200">
        <v>48</v>
      </c>
      <c r="B65" s="205" t="s">
        <v>86</v>
      </c>
      <c r="C65" s="70" t="s">
        <v>87</v>
      </c>
      <c r="D65" s="38" t="s">
        <v>29</v>
      </c>
      <c r="E65" s="74">
        <v>4</v>
      </c>
      <c r="F65" s="212">
        <v>0.01</v>
      </c>
      <c r="G65" s="325">
        <f t="shared" si="2"/>
        <v>3370</v>
      </c>
      <c r="H65" s="326">
        <f t="shared" si="3"/>
        <v>3540</v>
      </c>
      <c r="I65" s="335">
        <f t="shared" si="6"/>
        <v>1000</v>
      </c>
      <c r="J65" s="326">
        <f t="shared" ref="J65:J120" si="7">ROUND(I65*1.05,-1)</f>
        <v>1050</v>
      </c>
      <c r="K65" s="335">
        <f>'Чарли в пленке Инесса NEW'!K64</f>
        <v>2370</v>
      </c>
      <c r="L65" s="326">
        <f t="shared" si="1"/>
        <v>2490</v>
      </c>
      <c r="O65" s="351">
        <v>1000</v>
      </c>
    </row>
    <row r="66" spans="1:15" s="380" customFormat="1" ht="19.5" x14ac:dyDescent="0.25">
      <c r="A66" s="403">
        <v>49</v>
      </c>
      <c r="B66" s="373" t="s">
        <v>368</v>
      </c>
      <c r="C66" s="374" t="s">
        <v>87</v>
      </c>
      <c r="D66" s="404" t="s">
        <v>29</v>
      </c>
      <c r="E66" s="376">
        <v>4</v>
      </c>
      <c r="F66" s="405">
        <v>0.01</v>
      </c>
      <c r="G66" s="325">
        <f t="shared" si="2"/>
        <v>8560</v>
      </c>
      <c r="H66" s="407">
        <f t="shared" si="3"/>
        <v>8990</v>
      </c>
      <c r="I66" s="406">
        <f t="shared" ref="I66" si="8">ROUND(O66*(1+ОбщаяНаценка/100),-1)</f>
        <v>1000</v>
      </c>
      <c r="J66" s="407">
        <f t="shared" ref="J66" si="9">ROUND(I66*1.05,-1)</f>
        <v>1050</v>
      </c>
      <c r="K66" s="406">
        <f>'Чарли в пленке Инесса NEW'!K65</f>
        <v>7560</v>
      </c>
      <c r="L66" s="326">
        <f t="shared" si="1"/>
        <v>7940</v>
      </c>
      <c r="M66" s="379" t="s">
        <v>379</v>
      </c>
      <c r="O66" s="380">
        <v>1000</v>
      </c>
    </row>
    <row r="67" spans="1:15" s="380" customFormat="1" ht="19.5" x14ac:dyDescent="0.25">
      <c r="A67" s="403">
        <v>50</v>
      </c>
      <c r="B67" s="373" t="s">
        <v>30</v>
      </c>
      <c r="C67" s="374" t="s">
        <v>31</v>
      </c>
      <c r="D67" s="408" t="s">
        <v>29</v>
      </c>
      <c r="E67" s="376">
        <v>4</v>
      </c>
      <c r="F67" s="405">
        <v>0.01</v>
      </c>
      <c r="G67" s="325">
        <f t="shared" si="2"/>
        <v>3740</v>
      </c>
      <c r="H67" s="407">
        <f t="shared" si="3"/>
        <v>3930</v>
      </c>
      <c r="I67" s="406">
        <f t="shared" si="6"/>
        <v>1130</v>
      </c>
      <c r="J67" s="407">
        <f t="shared" si="7"/>
        <v>1190</v>
      </c>
      <c r="K67" s="406">
        <f>'Чарли в пленке Инесса NEW'!K66</f>
        <v>2610</v>
      </c>
      <c r="L67" s="326">
        <f t="shared" si="1"/>
        <v>2740</v>
      </c>
      <c r="O67" s="380">
        <v>1130</v>
      </c>
    </row>
    <row r="68" spans="1:15" s="380" customFormat="1" ht="19.5" x14ac:dyDescent="0.25">
      <c r="A68" s="403">
        <v>51</v>
      </c>
      <c r="B68" s="373" t="s">
        <v>369</v>
      </c>
      <c r="C68" s="374" t="s">
        <v>31</v>
      </c>
      <c r="D68" s="408" t="s">
        <v>29</v>
      </c>
      <c r="E68" s="376">
        <v>4</v>
      </c>
      <c r="F68" s="405">
        <v>0.01</v>
      </c>
      <c r="G68" s="325">
        <f t="shared" si="2"/>
        <v>10420</v>
      </c>
      <c r="H68" s="407">
        <f t="shared" si="3"/>
        <v>10940</v>
      </c>
      <c r="I68" s="406">
        <f t="shared" ref="I68" si="10">ROUND(O68*(1+ОбщаяНаценка/100),-1)</f>
        <v>1130</v>
      </c>
      <c r="J68" s="407">
        <f t="shared" ref="J68" si="11">ROUND(I68*1.05,-1)</f>
        <v>1190</v>
      </c>
      <c r="K68" s="406">
        <f>'Чарли в пленке Инесса NEW'!K67</f>
        <v>9290</v>
      </c>
      <c r="L68" s="326">
        <f t="shared" si="1"/>
        <v>9750</v>
      </c>
      <c r="M68" s="379" t="s">
        <v>379</v>
      </c>
      <c r="O68" s="380">
        <v>1130</v>
      </c>
    </row>
    <row r="69" spans="1:15" s="380" customFormat="1" ht="19.5" x14ac:dyDescent="0.25">
      <c r="A69" s="403">
        <v>52</v>
      </c>
      <c r="B69" s="373" t="s">
        <v>32</v>
      </c>
      <c r="C69" s="374" t="s">
        <v>33</v>
      </c>
      <c r="D69" s="404" t="s">
        <v>29</v>
      </c>
      <c r="E69" s="376">
        <v>4</v>
      </c>
      <c r="F69" s="405">
        <v>0.01</v>
      </c>
      <c r="G69" s="325">
        <f t="shared" si="2"/>
        <v>2950</v>
      </c>
      <c r="H69" s="407">
        <f t="shared" si="3"/>
        <v>3100</v>
      </c>
      <c r="I69" s="406">
        <f t="shared" si="6"/>
        <v>1130</v>
      </c>
      <c r="J69" s="407">
        <f t="shared" si="7"/>
        <v>1190</v>
      </c>
      <c r="K69" s="406">
        <f>'Чарли в пленке Инесса NEW'!K68</f>
        <v>1820</v>
      </c>
      <c r="L69" s="326">
        <f t="shared" si="1"/>
        <v>1910</v>
      </c>
      <c r="O69" s="380">
        <v>1130</v>
      </c>
    </row>
    <row r="70" spans="1:15" s="380" customFormat="1" ht="19.5" x14ac:dyDescent="0.25">
      <c r="A70" s="403">
        <v>53</v>
      </c>
      <c r="B70" s="373" t="s">
        <v>370</v>
      </c>
      <c r="C70" s="374" t="s">
        <v>33</v>
      </c>
      <c r="D70" s="404" t="s">
        <v>29</v>
      </c>
      <c r="E70" s="376">
        <v>4</v>
      </c>
      <c r="F70" s="405">
        <v>0.01</v>
      </c>
      <c r="G70" s="325">
        <f t="shared" si="2"/>
        <v>4980</v>
      </c>
      <c r="H70" s="407">
        <f t="shared" si="3"/>
        <v>5230</v>
      </c>
      <c r="I70" s="406">
        <f t="shared" ref="I70" si="12">ROUND(O70*(1+ОбщаяНаценка/100),-1)</f>
        <v>1130</v>
      </c>
      <c r="J70" s="407">
        <f t="shared" ref="J70" si="13">ROUND(I70*1.05,-1)</f>
        <v>1190</v>
      </c>
      <c r="K70" s="406">
        <f>'Чарли в пленке Инесса NEW'!K69</f>
        <v>3850</v>
      </c>
      <c r="L70" s="326">
        <f t="shared" si="1"/>
        <v>4040</v>
      </c>
      <c r="M70" s="379" t="s">
        <v>380</v>
      </c>
      <c r="O70" s="380">
        <v>1130</v>
      </c>
    </row>
    <row r="71" spans="1:15" s="380" customFormat="1" x14ac:dyDescent="0.25">
      <c r="A71" s="403">
        <v>54</v>
      </c>
      <c r="B71" s="373" t="s">
        <v>34</v>
      </c>
      <c r="C71" s="374" t="s">
        <v>24</v>
      </c>
      <c r="D71" s="404" t="s">
        <v>35</v>
      </c>
      <c r="E71" s="376">
        <v>5</v>
      </c>
      <c r="F71" s="405">
        <v>0.01</v>
      </c>
      <c r="G71" s="325">
        <f t="shared" si="2"/>
        <v>2650</v>
      </c>
      <c r="H71" s="407">
        <f t="shared" si="3"/>
        <v>2780</v>
      </c>
      <c r="I71" s="406">
        <f t="shared" si="6"/>
        <v>1170</v>
      </c>
      <c r="J71" s="407">
        <f t="shared" si="7"/>
        <v>1230</v>
      </c>
      <c r="K71" s="406">
        <f>'Чарли в пленке Инесса NEW'!K72</f>
        <v>1480</v>
      </c>
      <c r="L71" s="326">
        <f t="shared" si="1"/>
        <v>1550</v>
      </c>
      <c r="O71" s="380">
        <v>1170</v>
      </c>
    </row>
    <row r="72" spans="1:15" s="380" customFormat="1" ht="19.5" x14ac:dyDescent="0.25">
      <c r="A72" s="403">
        <v>55</v>
      </c>
      <c r="B72" s="373" t="s">
        <v>36</v>
      </c>
      <c r="C72" s="374" t="s">
        <v>31</v>
      </c>
      <c r="D72" s="404" t="s">
        <v>35</v>
      </c>
      <c r="E72" s="376">
        <v>5</v>
      </c>
      <c r="F72" s="405">
        <v>0.01</v>
      </c>
      <c r="G72" s="325">
        <f t="shared" si="2"/>
        <v>4160</v>
      </c>
      <c r="H72" s="407">
        <f t="shared" si="3"/>
        <v>4370</v>
      </c>
      <c r="I72" s="406">
        <f t="shared" si="6"/>
        <v>1330</v>
      </c>
      <c r="J72" s="407">
        <f t="shared" si="7"/>
        <v>1400</v>
      </c>
      <c r="K72" s="406">
        <f>'Чарли в пленке Инесса NEW'!K73</f>
        <v>2830</v>
      </c>
      <c r="L72" s="326">
        <f t="shared" si="1"/>
        <v>2970</v>
      </c>
      <c r="O72" s="380">
        <v>1330</v>
      </c>
    </row>
    <row r="73" spans="1:15" s="380" customFormat="1" ht="19.5" x14ac:dyDescent="0.25">
      <c r="A73" s="403">
        <v>56</v>
      </c>
      <c r="B73" s="373" t="s">
        <v>371</v>
      </c>
      <c r="C73" s="374" t="s">
        <v>31</v>
      </c>
      <c r="D73" s="404" t="s">
        <v>35</v>
      </c>
      <c r="E73" s="376">
        <v>5</v>
      </c>
      <c r="F73" s="405">
        <v>0.01</v>
      </c>
      <c r="G73" s="325">
        <f t="shared" si="2"/>
        <v>10860</v>
      </c>
      <c r="H73" s="407">
        <f t="shared" si="3"/>
        <v>11410</v>
      </c>
      <c r="I73" s="406">
        <f t="shared" ref="I73" si="14">ROUND(O73*(1+ОбщаяНаценка/100),-1)</f>
        <v>1330</v>
      </c>
      <c r="J73" s="407">
        <f t="shared" ref="J73" si="15">ROUND(I73*1.05,-1)</f>
        <v>1400</v>
      </c>
      <c r="K73" s="406">
        <f>'Чарли в пленке Инесса NEW'!K74</f>
        <v>9530</v>
      </c>
      <c r="L73" s="326">
        <f t="shared" si="1"/>
        <v>10010</v>
      </c>
      <c r="M73" s="379" t="s">
        <v>379</v>
      </c>
      <c r="O73" s="380">
        <v>1330</v>
      </c>
    </row>
    <row r="74" spans="1:15" s="380" customFormat="1" x14ac:dyDescent="0.25">
      <c r="A74" s="403">
        <v>57</v>
      </c>
      <c r="B74" s="373" t="s">
        <v>239</v>
      </c>
      <c r="C74" s="374" t="s">
        <v>24</v>
      </c>
      <c r="D74" s="404" t="s">
        <v>230</v>
      </c>
      <c r="E74" s="376">
        <v>4</v>
      </c>
      <c r="F74" s="405">
        <v>0.01</v>
      </c>
      <c r="G74" s="325">
        <f t="shared" si="2"/>
        <v>2580</v>
      </c>
      <c r="H74" s="407">
        <f t="shared" si="3"/>
        <v>2710</v>
      </c>
      <c r="I74" s="406">
        <f t="shared" si="6"/>
        <v>1070</v>
      </c>
      <c r="J74" s="407">
        <f t="shared" si="7"/>
        <v>1120</v>
      </c>
      <c r="K74" s="406">
        <f>'Чарли в пленке Инесса NEW'!K70</f>
        <v>1510</v>
      </c>
      <c r="L74" s="326">
        <f t="shared" si="1"/>
        <v>1590</v>
      </c>
      <c r="O74" s="380">
        <v>1070</v>
      </c>
    </row>
    <row r="75" spans="1:15" s="380" customFormat="1" ht="19.5" x14ac:dyDescent="0.25">
      <c r="A75" s="403">
        <v>58</v>
      </c>
      <c r="B75" s="373" t="s">
        <v>273</v>
      </c>
      <c r="C75" s="374" t="s">
        <v>51</v>
      </c>
      <c r="D75" s="408" t="s">
        <v>230</v>
      </c>
      <c r="E75" s="376"/>
      <c r="F75" s="405"/>
      <c r="G75" s="325">
        <f t="shared" si="2"/>
        <v>1900</v>
      </c>
      <c r="H75" s="407">
        <f t="shared" si="3"/>
        <v>1990</v>
      </c>
      <c r="I75" s="406">
        <f t="shared" si="6"/>
        <v>250</v>
      </c>
      <c r="J75" s="407">
        <f t="shared" si="7"/>
        <v>260</v>
      </c>
      <c r="K75" s="406">
        <f>'Чарли в пленке Инесса NEW'!K71</f>
        <v>1650</v>
      </c>
      <c r="L75" s="326">
        <f t="shared" si="1"/>
        <v>1730</v>
      </c>
      <c r="O75" s="380">
        <v>250</v>
      </c>
    </row>
    <row r="76" spans="1:15" s="380" customFormat="1" x14ac:dyDescent="0.25">
      <c r="A76" s="403">
        <v>59</v>
      </c>
      <c r="B76" s="373" t="s">
        <v>37</v>
      </c>
      <c r="C76" s="374" t="s">
        <v>24</v>
      </c>
      <c r="D76" s="404" t="s">
        <v>38</v>
      </c>
      <c r="E76" s="376">
        <v>6</v>
      </c>
      <c r="F76" s="405">
        <v>0.01</v>
      </c>
      <c r="G76" s="325">
        <f t="shared" si="2"/>
        <v>3210</v>
      </c>
      <c r="H76" s="407">
        <f t="shared" si="3"/>
        <v>3370</v>
      </c>
      <c r="I76" s="406">
        <f t="shared" si="6"/>
        <v>1440</v>
      </c>
      <c r="J76" s="407">
        <f t="shared" si="7"/>
        <v>1510</v>
      </c>
      <c r="K76" s="406">
        <f>'Чарли в пленке Инесса NEW'!K75</f>
        <v>1770</v>
      </c>
      <c r="L76" s="326">
        <f t="shared" si="1"/>
        <v>1860</v>
      </c>
      <c r="O76" s="380">
        <v>1440</v>
      </c>
    </row>
    <row r="77" spans="1:15" s="380" customFormat="1" ht="22.5" x14ac:dyDescent="0.25">
      <c r="A77" s="403">
        <v>60</v>
      </c>
      <c r="B77" s="384" t="s">
        <v>90</v>
      </c>
      <c r="C77" s="374" t="s">
        <v>89</v>
      </c>
      <c r="D77" s="404" t="s">
        <v>38</v>
      </c>
      <c r="E77" s="376">
        <v>6</v>
      </c>
      <c r="F77" s="405">
        <v>0.01</v>
      </c>
      <c r="G77" s="325">
        <f t="shared" si="2"/>
        <v>3140</v>
      </c>
      <c r="H77" s="407">
        <f t="shared" si="3"/>
        <v>3300</v>
      </c>
      <c r="I77" s="406">
        <f t="shared" si="6"/>
        <v>1370</v>
      </c>
      <c r="J77" s="407">
        <f t="shared" si="7"/>
        <v>1440</v>
      </c>
      <c r="K77" s="406">
        <f>'Чарли в пленке Инесса NEW'!K76</f>
        <v>1770</v>
      </c>
      <c r="L77" s="326">
        <f t="shared" si="1"/>
        <v>1860</v>
      </c>
      <c r="O77" s="380">
        <v>1370</v>
      </c>
    </row>
    <row r="78" spans="1:15" s="380" customFormat="1" ht="19.5" x14ac:dyDescent="0.25">
      <c r="A78" s="403">
        <v>61</v>
      </c>
      <c r="B78" s="373" t="s">
        <v>50</v>
      </c>
      <c r="C78" s="374" t="s">
        <v>51</v>
      </c>
      <c r="D78" s="408" t="s">
        <v>38</v>
      </c>
      <c r="E78" s="376">
        <v>6</v>
      </c>
      <c r="F78" s="405">
        <v>0.01</v>
      </c>
      <c r="G78" s="325">
        <f t="shared" si="2"/>
        <v>2150</v>
      </c>
      <c r="H78" s="407">
        <f t="shared" si="3"/>
        <v>2260</v>
      </c>
      <c r="I78" s="406">
        <f t="shared" si="6"/>
        <v>330</v>
      </c>
      <c r="J78" s="407">
        <f t="shared" si="7"/>
        <v>350</v>
      </c>
      <c r="K78" s="406">
        <f>'Чарли в пленке Инесса NEW'!K77</f>
        <v>1820</v>
      </c>
      <c r="L78" s="326">
        <f t="shared" si="1"/>
        <v>1910</v>
      </c>
      <c r="O78" s="380">
        <v>330</v>
      </c>
    </row>
    <row r="79" spans="1:15" s="380" customFormat="1" ht="19.5" x14ac:dyDescent="0.25">
      <c r="A79" s="403">
        <v>62</v>
      </c>
      <c r="B79" s="373" t="s">
        <v>88</v>
      </c>
      <c r="C79" s="374" t="s">
        <v>87</v>
      </c>
      <c r="D79" s="404" t="s">
        <v>38</v>
      </c>
      <c r="E79" s="376">
        <v>6</v>
      </c>
      <c r="F79" s="405">
        <v>0.01</v>
      </c>
      <c r="G79" s="325">
        <f t="shared" si="2"/>
        <v>4250</v>
      </c>
      <c r="H79" s="407">
        <f t="shared" si="3"/>
        <v>4460</v>
      </c>
      <c r="I79" s="406">
        <f t="shared" si="6"/>
        <v>1450</v>
      </c>
      <c r="J79" s="407">
        <f t="shared" si="7"/>
        <v>1520</v>
      </c>
      <c r="K79" s="406">
        <f>'Чарли в пленке Инесса NEW'!K78</f>
        <v>2800</v>
      </c>
      <c r="L79" s="326">
        <f t="shared" si="1"/>
        <v>2940</v>
      </c>
      <c r="O79" s="380">
        <v>1450</v>
      </c>
    </row>
    <row r="80" spans="1:15" s="380" customFormat="1" ht="19.5" x14ac:dyDescent="0.25">
      <c r="A80" s="403">
        <v>63</v>
      </c>
      <c r="B80" s="373" t="s">
        <v>372</v>
      </c>
      <c r="C80" s="374" t="s">
        <v>87</v>
      </c>
      <c r="D80" s="404" t="s">
        <v>38</v>
      </c>
      <c r="E80" s="376">
        <v>6</v>
      </c>
      <c r="F80" s="405">
        <v>0.01</v>
      </c>
      <c r="G80" s="325">
        <f t="shared" si="2"/>
        <v>9440</v>
      </c>
      <c r="H80" s="407">
        <f t="shared" si="3"/>
        <v>9910</v>
      </c>
      <c r="I80" s="406">
        <f t="shared" ref="I80" si="16">ROUND(O80*(1+ОбщаяНаценка/100),-1)</f>
        <v>1450</v>
      </c>
      <c r="J80" s="407">
        <f t="shared" ref="J80" si="17">ROUND(I80*1.05,-1)</f>
        <v>1520</v>
      </c>
      <c r="K80" s="406">
        <f>'Чарли в пленке Инесса NEW'!K79</f>
        <v>7990</v>
      </c>
      <c r="L80" s="326">
        <f t="shared" si="1"/>
        <v>8390</v>
      </c>
      <c r="M80" s="379" t="s">
        <v>379</v>
      </c>
      <c r="O80" s="380">
        <v>1450</v>
      </c>
    </row>
    <row r="81" spans="1:15" s="380" customFormat="1" ht="19.5" x14ac:dyDescent="0.25">
      <c r="A81" s="403">
        <v>64</v>
      </c>
      <c r="B81" s="373" t="s">
        <v>39</v>
      </c>
      <c r="C81" s="374" t="s">
        <v>31</v>
      </c>
      <c r="D81" s="404" t="s">
        <v>38</v>
      </c>
      <c r="E81" s="376">
        <v>6</v>
      </c>
      <c r="F81" s="405">
        <v>0.01</v>
      </c>
      <c r="G81" s="325">
        <f t="shared" si="2"/>
        <v>4590</v>
      </c>
      <c r="H81" s="407">
        <f t="shared" si="3"/>
        <v>4820</v>
      </c>
      <c r="I81" s="406">
        <f t="shared" si="6"/>
        <v>1530</v>
      </c>
      <c r="J81" s="407">
        <f t="shared" si="7"/>
        <v>1610</v>
      </c>
      <c r="K81" s="406">
        <f>'Чарли в пленке Инесса NEW'!K80</f>
        <v>3060</v>
      </c>
      <c r="L81" s="326">
        <f t="shared" si="1"/>
        <v>3210</v>
      </c>
      <c r="M81" s="379"/>
      <c r="O81" s="380">
        <v>1530</v>
      </c>
    </row>
    <row r="82" spans="1:15" s="380" customFormat="1" ht="19.5" x14ac:dyDescent="0.25">
      <c r="A82" s="403">
        <v>65</v>
      </c>
      <c r="B82" s="373" t="s">
        <v>373</v>
      </c>
      <c r="C82" s="374" t="s">
        <v>31</v>
      </c>
      <c r="D82" s="404" t="s">
        <v>38</v>
      </c>
      <c r="E82" s="376">
        <v>6</v>
      </c>
      <c r="F82" s="405">
        <v>0.01</v>
      </c>
      <c r="G82" s="325">
        <f t="shared" si="2"/>
        <v>11310</v>
      </c>
      <c r="H82" s="407">
        <f t="shared" si="3"/>
        <v>11880</v>
      </c>
      <c r="I82" s="406">
        <f t="shared" ref="I82" si="18">ROUND(O82*(1+ОбщаяНаценка/100),-1)</f>
        <v>1530</v>
      </c>
      <c r="J82" s="407">
        <f t="shared" ref="J82" si="19">ROUND(I82*1.05,-1)</f>
        <v>1610</v>
      </c>
      <c r="K82" s="406">
        <f>'Чарли в пленке Инесса NEW'!K81</f>
        <v>9780</v>
      </c>
      <c r="L82" s="326">
        <f t="shared" ref="L82:L120" si="20">ROUND(K82*1.05,-1)</f>
        <v>10270</v>
      </c>
      <c r="M82" s="379" t="s">
        <v>379</v>
      </c>
      <c r="O82" s="380">
        <v>1530</v>
      </c>
    </row>
    <row r="83" spans="1:15" s="380" customFormat="1" ht="19.5" x14ac:dyDescent="0.25">
      <c r="A83" s="403">
        <v>66</v>
      </c>
      <c r="B83" s="373" t="s">
        <v>40</v>
      </c>
      <c r="C83" s="374" t="s">
        <v>33</v>
      </c>
      <c r="D83" s="404" t="s">
        <v>38</v>
      </c>
      <c r="E83" s="376">
        <v>6</v>
      </c>
      <c r="F83" s="405">
        <v>0.01</v>
      </c>
      <c r="G83" s="325">
        <f t="shared" ref="G83:G120" si="21">I83+K83</f>
        <v>3800</v>
      </c>
      <c r="H83" s="407">
        <f t="shared" ref="H83:H120" si="22">J83+L83</f>
        <v>3990</v>
      </c>
      <c r="I83" s="406">
        <f t="shared" si="6"/>
        <v>1530</v>
      </c>
      <c r="J83" s="407">
        <f t="shared" si="7"/>
        <v>1610</v>
      </c>
      <c r="K83" s="406">
        <f>'Чарли в пленке Инесса NEW'!K82</f>
        <v>2270</v>
      </c>
      <c r="L83" s="326">
        <f t="shared" si="20"/>
        <v>2380</v>
      </c>
      <c r="O83" s="380">
        <v>1530</v>
      </c>
    </row>
    <row r="84" spans="1:15" s="380" customFormat="1" ht="19.5" x14ac:dyDescent="0.25">
      <c r="A84" s="403">
        <v>67</v>
      </c>
      <c r="B84" s="373" t="s">
        <v>374</v>
      </c>
      <c r="C84" s="374" t="s">
        <v>33</v>
      </c>
      <c r="D84" s="404" t="s">
        <v>38</v>
      </c>
      <c r="E84" s="376">
        <v>6</v>
      </c>
      <c r="F84" s="405">
        <v>0.01</v>
      </c>
      <c r="G84" s="325">
        <f t="shared" si="21"/>
        <v>5840</v>
      </c>
      <c r="H84" s="407">
        <f t="shared" si="22"/>
        <v>6140</v>
      </c>
      <c r="I84" s="406">
        <f t="shared" ref="I84" si="23">ROUND(O84*(1+ОбщаяНаценка/100),-1)</f>
        <v>1530</v>
      </c>
      <c r="J84" s="407">
        <f t="shared" ref="J84" si="24">ROUND(I84*1.05,-1)</f>
        <v>1610</v>
      </c>
      <c r="K84" s="406">
        <f>'Чарли в пленке Инесса NEW'!K83</f>
        <v>4310</v>
      </c>
      <c r="L84" s="326">
        <f t="shared" si="20"/>
        <v>4530</v>
      </c>
      <c r="M84" s="379" t="s">
        <v>381</v>
      </c>
      <c r="O84" s="380">
        <v>1530</v>
      </c>
    </row>
    <row r="85" spans="1:15" s="380" customFormat="1" x14ac:dyDescent="0.25">
      <c r="A85" s="403">
        <v>68</v>
      </c>
      <c r="B85" s="373" t="s">
        <v>287</v>
      </c>
      <c r="C85" s="374" t="s">
        <v>24</v>
      </c>
      <c r="D85" s="404" t="s">
        <v>270</v>
      </c>
      <c r="E85" s="376"/>
      <c r="F85" s="405"/>
      <c r="G85" s="325">
        <f t="shared" si="21"/>
        <v>3440</v>
      </c>
      <c r="H85" s="407">
        <f t="shared" si="22"/>
        <v>3620</v>
      </c>
      <c r="I85" s="406">
        <f t="shared" si="6"/>
        <v>1500</v>
      </c>
      <c r="J85" s="407">
        <f t="shared" si="7"/>
        <v>1580</v>
      </c>
      <c r="K85" s="406">
        <f>'Чарли в пленке Инесса NEW'!K84</f>
        <v>1940</v>
      </c>
      <c r="L85" s="326">
        <f t="shared" si="20"/>
        <v>2040</v>
      </c>
      <c r="O85" s="380">
        <v>1500</v>
      </c>
    </row>
    <row r="86" spans="1:15" s="380" customFormat="1" x14ac:dyDescent="0.25">
      <c r="A86" s="403">
        <v>69</v>
      </c>
      <c r="B86" s="373" t="s">
        <v>41</v>
      </c>
      <c r="C86" s="374" t="s">
        <v>24</v>
      </c>
      <c r="D86" s="404" t="s">
        <v>42</v>
      </c>
      <c r="E86" s="376">
        <v>8</v>
      </c>
      <c r="F86" s="405">
        <v>0.02</v>
      </c>
      <c r="G86" s="325">
        <f t="shared" si="21"/>
        <v>3800</v>
      </c>
      <c r="H86" s="407">
        <f t="shared" si="22"/>
        <v>3990</v>
      </c>
      <c r="I86" s="406">
        <f t="shared" si="6"/>
        <v>1850</v>
      </c>
      <c r="J86" s="407">
        <f t="shared" si="7"/>
        <v>1940</v>
      </c>
      <c r="K86" s="406">
        <f>'Чарли в пленке Инесса NEW'!K85</f>
        <v>1950</v>
      </c>
      <c r="L86" s="326">
        <f t="shared" si="20"/>
        <v>2050</v>
      </c>
      <c r="O86" s="380">
        <v>1850</v>
      </c>
    </row>
    <row r="87" spans="1:15" s="380" customFormat="1" ht="19.5" x14ac:dyDescent="0.25">
      <c r="A87" s="403">
        <v>70</v>
      </c>
      <c r="B87" s="373" t="s">
        <v>91</v>
      </c>
      <c r="C87" s="374" t="s">
        <v>87</v>
      </c>
      <c r="D87" s="404" t="s">
        <v>42</v>
      </c>
      <c r="E87" s="376">
        <v>8</v>
      </c>
      <c r="F87" s="405">
        <v>0.02</v>
      </c>
      <c r="G87" s="325">
        <f t="shared" si="21"/>
        <v>4990</v>
      </c>
      <c r="H87" s="407">
        <f t="shared" si="22"/>
        <v>5240</v>
      </c>
      <c r="I87" s="406">
        <f t="shared" si="6"/>
        <v>1840</v>
      </c>
      <c r="J87" s="407">
        <f t="shared" si="7"/>
        <v>1930</v>
      </c>
      <c r="K87" s="406">
        <f>'Чарли в пленке Инесса NEW'!K86</f>
        <v>3150</v>
      </c>
      <c r="L87" s="326">
        <f t="shared" si="20"/>
        <v>3310</v>
      </c>
      <c r="O87" s="380">
        <v>1840</v>
      </c>
    </row>
    <row r="88" spans="1:15" s="380" customFormat="1" ht="19.5" x14ac:dyDescent="0.25">
      <c r="A88" s="403">
        <v>71</v>
      </c>
      <c r="B88" s="373" t="s">
        <v>375</v>
      </c>
      <c r="C88" s="374" t="s">
        <v>87</v>
      </c>
      <c r="D88" s="404" t="s">
        <v>42</v>
      </c>
      <c r="E88" s="376">
        <v>8</v>
      </c>
      <c r="F88" s="405">
        <v>0.02</v>
      </c>
      <c r="G88" s="325">
        <f t="shared" si="21"/>
        <v>10260</v>
      </c>
      <c r="H88" s="407">
        <f t="shared" si="22"/>
        <v>10770</v>
      </c>
      <c r="I88" s="406">
        <f t="shared" ref="I88" si="25">ROUND(O88*(1+ОбщаяНаценка/100),-1)</f>
        <v>1840</v>
      </c>
      <c r="J88" s="407">
        <f t="shared" ref="J88" si="26">ROUND(I88*1.05,-1)</f>
        <v>1930</v>
      </c>
      <c r="K88" s="406">
        <f>'Чарли в пленке Инесса NEW'!K87</f>
        <v>8420</v>
      </c>
      <c r="L88" s="326">
        <f t="shared" si="20"/>
        <v>8840</v>
      </c>
      <c r="M88" s="379" t="s">
        <v>379</v>
      </c>
      <c r="O88" s="380">
        <v>1840</v>
      </c>
    </row>
    <row r="89" spans="1:15" s="380" customFormat="1" ht="19.5" x14ac:dyDescent="0.25">
      <c r="A89" s="403">
        <v>72</v>
      </c>
      <c r="B89" s="373" t="s">
        <v>43</v>
      </c>
      <c r="C89" s="374" t="s">
        <v>33</v>
      </c>
      <c r="D89" s="404" t="s">
        <v>42</v>
      </c>
      <c r="E89" s="376">
        <v>8</v>
      </c>
      <c r="F89" s="405">
        <v>0.02</v>
      </c>
      <c r="G89" s="325">
        <f t="shared" si="21"/>
        <v>4940</v>
      </c>
      <c r="H89" s="407">
        <f t="shared" si="22"/>
        <v>5190</v>
      </c>
      <c r="I89" s="406">
        <f t="shared" si="6"/>
        <v>2010</v>
      </c>
      <c r="J89" s="407">
        <f t="shared" si="7"/>
        <v>2110</v>
      </c>
      <c r="K89" s="406">
        <f>'Чарли в пленке Инесса NEW'!K88</f>
        <v>2930</v>
      </c>
      <c r="L89" s="326">
        <f t="shared" si="20"/>
        <v>3080</v>
      </c>
      <c r="O89" s="380">
        <v>2010</v>
      </c>
    </row>
    <row r="90" spans="1:15" s="380" customFormat="1" ht="19.5" x14ac:dyDescent="0.25">
      <c r="A90" s="403">
        <v>73</v>
      </c>
      <c r="B90" s="373" t="s">
        <v>376</v>
      </c>
      <c r="C90" s="374" t="s">
        <v>33</v>
      </c>
      <c r="D90" s="404" t="s">
        <v>42</v>
      </c>
      <c r="E90" s="376">
        <v>8</v>
      </c>
      <c r="F90" s="405">
        <v>0.02</v>
      </c>
      <c r="G90" s="325">
        <f t="shared" si="21"/>
        <v>9190</v>
      </c>
      <c r="H90" s="407">
        <f t="shared" si="22"/>
        <v>9650</v>
      </c>
      <c r="I90" s="406">
        <f t="shared" ref="I90" si="27">ROUND(O90*(1+ОбщаяНаценка/100),-1)</f>
        <v>2010</v>
      </c>
      <c r="J90" s="407">
        <f t="shared" ref="J90" si="28">ROUND(I90*1.05,-1)</f>
        <v>2110</v>
      </c>
      <c r="K90" s="406">
        <f>'Чарли в пленке Инесса NEW'!K89</f>
        <v>7180</v>
      </c>
      <c r="L90" s="326">
        <f t="shared" si="20"/>
        <v>7540</v>
      </c>
      <c r="M90" s="379" t="s">
        <v>380</v>
      </c>
      <c r="O90" s="380">
        <v>2010</v>
      </c>
    </row>
    <row r="91" spans="1:15" s="380" customFormat="1" x14ac:dyDescent="0.25">
      <c r="A91" s="403">
        <v>74</v>
      </c>
      <c r="B91" s="409" t="s">
        <v>55</v>
      </c>
      <c r="C91" s="410" t="s">
        <v>6</v>
      </c>
      <c r="D91" s="408" t="s">
        <v>56</v>
      </c>
      <c r="E91" s="376">
        <v>12</v>
      </c>
      <c r="F91" s="405">
        <v>0.02</v>
      </c>
      <c r="G91" s="325">
        <f t="shared" si="21"/>
        <v>8160</v>
      </c>
      <c r="H91" s="407">
        <f t="shared" si="22"/>
        <v>8570</v>
      </c>
      <c r="I91" s="406">
        <f t="shared" si="6"/>
        <v>2640</v>
      </c>
      <c r="J91" s="407">
        <f t="shared" si="7"/>
        <v>2770</v>
      </c>
      <c r="K91" s="406">
        <f>'Чарли в пленке Инесса NEW'!K90</f>
        <v>5520</v>
      </c>
      <c r="L91" s="326">
        <f t="shared" si="20"/>
        <v>5800</v>
      </c>
      <c r="O91" s="380">
        <v>2640</v>
      </c>
    </row>
    <row r="92" spans="1:15" s="380" customFormat="1" ht="19.5" x14ac:dyDescent="0.25">
      <c r="A92" s="403">
        <v>75</v>
      </c>
      <c r="B92" s="411" t="s">
        <v>125</v>
      </c>
      <c r="C92" s="410" t="s">
        <v>136</v>
      </c>
      <c r="D92" s="408" t="s">
        <v>56</v>
      </c>
      <c r="E92" s="376">
        <v>12</v>
      </c>
      <c r="F92" s="405">
        <v>0.02</v>
      </c>
      <c r="G92" s="325">
        <f t="shared" si="21"/>
        <v>8310</v>
      </c>
      <c r="H92" s="407">
        <f t="shared" si="22"/>
        <v>8730</v>
      </c>
      <c r="I92" s="406">
        <f t="shared" si="6"/>
        <v>2790</v>
      </c>
      <c r="J92" s="407">
        <f t="shared" si="7"/>
        <v>2930</v>
      </c>
      <c r="K92" s="406">
        <f>'Чарли в пленке Инесса NEW'!K91</f>
        <v>5520</v>
      </c>
      <c r="L92" s="326">
        <f t="shared" si="20"/>
        <v>5800</v>
      </c>
      <c r="O92" s="380">
        <v>2790</v>
      </c>
    </row>
    <row r="93" spans="1:15" s="380" customFormat="1" ht="19.5" x14ac:dyDescent="0.25">
      <c r="A93" s="403">
        <v>76</v>
      </c>
      <c r="B93" s="409" t="s">
        <v>338</v>
      </c>
      <c r="C93" s="410" t="s">
        <v>335</v>
      </c>
      <c r="D93" s="412" t="s">
        <v>56</v>
      </c>
      <c r="E93" s="376">
        <v>12</v>
      </c>
      <c r="F93" s="405">
        <v>0.02</v>
      </c>
      <c r="G93" s="325">
        <f t="shared" si="21"/>
        <v>9210</v>
      </c>
      <c r="H93" s="407">
        <f t="shared" si="22"/>
        <v>9670</v>
      </c>
      <c r="I93" s="406">
        <f t="shared" si="6"/>
        <v>3690</v>
      </c>
      <c r="J93" s="407">
        <f t="shared" si="7"/>
        <v>3870</v>
      </c>
      <c r="K93" s="406">
        <f>'Чарли в пленке Инесса NEW'!K92</f>
        <v>5520</v>
      </c>
      <c r="L93" s="326">
        <f t="shared" si="20"/>
        <v>5800</v>
      </c>
      <c r="O93" s="380">
        <v>3690</v>
      </c>
    </row>
    <row r="94" spans="1:15" s="380" customFormat="1" ht="19.5" x14ac:dyDescent="0.25">
      <c r="A94" s="403">
        <v>77</v>
      </c>
      <c r="B94" s="409" t="s">
        <v>98</v>
      </c>
      <c r="C94" s="410" t="s">
        <v>99</v>
      </c>
      <c r="D94" s="412" t="s">
        <v>56</v>
      </c>
      <c r="E94" s="376">
        <v>12</v>
      </c>
      <c r="F94" s="405">
        <v>0.02</v>
      </c>
      <c r="G94" s="325">
        <f t="shared" si="21"/>
        <v>9300</v>
      </c>
      <c r="H94" s="407">
        <f t="shared" si="22"/>
        <v>9770</v>
      </c>
      <c r="I94" s="406">
        <f t="shared" si="6"/>
        <v>3780</v>
      </c>
      <c r="J94" s="407">
        <f t="shared" si="7"/>
        <v>3970</v>
      </c>
      <c r="K94" s="406">
        <f>'Чарли в пленке Инесса NEW'!K93</f>
        <v>5520</v>
      </c>
      <c r="L94" s="326">
        <f t="shared" si="20"/>
        <v>5800</v>
      </c>
      <c r="O94" s="380">
        <v>3780</v>
      </c>
    </row>
    <row r="95" spans="1:15" s="380" customFormat="1" x14ac:dyDescent="0.25">
      <c r="A95" s="403">
        <v>78</v>
      </c>
      <c r="B95" s="413" t="s">
        <v>260</v>
      </c>
      <c r="C95" s="410" t="s">
        <v>6</v>
      </c>
      <c r="D95" s="412" t="s">
        <v>56</v>
      </c>
      <c r="E95" s="376"/>
      <c r="F95" s="405"/>
      <c r="G95" s="325">
        <f t="shared" si="21"/>
        <v>7710</v>
      </c>
      <c r="H95" s="407">
        <f t="shared" si="22"/>
        <v>8090</v>
      </c>
      <c r="I95" s="406">
        <f t="shared" si="6"/>
        <v>2090</v>
      </c>
      <c r="J95" s="407">
        <f t="shared" si="7"/>
        <v>2190</v>
      </c>
      <c r="K95" s="406">
        <f>'Чарли в пленке Инесса NEW'!K94</f>
        <v>5620</v>
      </c>
      <c r="L95" s="326">
        <f t="shared" si="20"/>
        <v>5900</v>
      </c>
      <c r="O95" s="380">
        <v>2090</v>
      </c>
    </row>
    <row r="96" spans="1:15" s="380" customFormat="1" x14ac:dyDescent="0.25">
      <c r="A96" s="403">
        <v>79</v>
      </c>
      <c r="B96" s="413" t="s">
        <v>377</v>
      </c>
      <c r="C96" s="410" t="s">
        <v>6</v>
      </c>
      <c r="D96" s="412" t="s">
        <v>56</v>
      </c>
      <c r="E96" s="376"/>
      <c r="F96" s="405"/>
      <c r="G96" s="325">
        <f t="shared" si="21"/>
        <v>10280</v>
      </c>
      <c r="H96" s="407">
        <f t="shared" si="22"/>
        <v>10790</v>
      </c>
      <c r="I96" s="406">
        <f t="shared" ref="I96" si="29">ROUND(O96*(1+ОбщаяНаценка/100),-1)</f>
        <v>2090</v>
      </c>
      <c r="J96" s="407">
        <f t="shared" ref="J96" si="30">ROUND(I96*1.05,-1)</f>
        <v>2190</v>
      </c>
      <c r="K96" s="406">
        <f>'Чарли в пленке Инесса NEW'!K95</f>
        <v>8190</v>
      </c>
      <c r="L96" s="326">
        <f t="shared" si="20"/>
        <v>8600</v>
      </c>
      <c r="M96" s="379" t="s">
        <v>379</v>
      </c>
      <c r="O96" s="380">
        <v>2090</v>
      </c>
    </row>
    <row r="97" spans="1:15" s="380" customFormat="1" x14ac:dyDescent="0.25">
      <c r="A97" s="403">
        <v>80</v>
      </c>
      <c r="B97" s="411" t="s">
        <v>122</v>
      </c>
      <c r="C97" s="414" t="s">
        <v>6</v>
      </c>
      <c r="D97" s="386" t="s">
        <v>132</v>
      </c>
      <c r="E97" s="376"/>
      <c r="F97" s="405"/>
      <c r="G97" s="325">
        <f t="shared" si="21"/>
        <v>8990</v>
      </c>
      <c r="H97" s="407">
        <f t="shared" si="22"/>
        <v>9440</v>
      </c>
      <c r="I97" s="406">
        <f t="shared" si="6"/>
        <v>2970</v>
      </c>
      <c r="J97" s="407">
        <f t="shared" si="7"/>
        <v>3120</v>
      </c>
      <c r="K97" s="406">
        <f>'Чарли в пленке Инесса NEW'!K96</f>
        <v>6020</v>
      </c>
      <c r="L97" s="326">
        <f t="shared" si="20"/>
        <v>6320</v>
      </c>
      <c r="O97" s="380">
        <v>2970</v>
      </c>
    </row>
    <row r="98" spans="1:15" s="380" customFormat="1" ht="19.5" x14ac:dyDescent="0.25">
      <c r="A98" s="403">
        <v>81</v>
      </c>
      <c r="B98" s="411" t="s">
        <v>258</v>
      </c>
      <c r="C98" s="410" t="s">
        <v>136</v>
      </c>
      <c r="D98" s="386" t="s">
        <v>132</v>
      </c>
      <c r="E98" s="376"/>
      <c r="F98" s="405"/>
      <c r="G98" s="325">
        <f t="shared" si="21"/>
        <v>9140</v>
      </c>
      <c r="H98" s="407">
        <f t="shared" si="22"/>
        <v>9600</v>
      </c>
      <c r="I98" s="406">
        <f t="shared" si="6"/>
        <v>3120</v>
      </c>
      <c r="J98" s="407">
        <f t="shared" si="7"/>
        <v>3280</v>
      </c>
      <c r="K98" s="406">
        <f>'Чарли в пленке Инесса NEW'!K97</f>
        <v>6020</v>
      </c>
      <c r="L98" s="326">
        <f t="shared" si="20"/>
        <v>6320</v>
      </c>
      <c r="O98" s="380">
        <v>3120</v>
      </c>
    </row>
    <row r="99" spans="1:15" s="380" customFormat="1" ht="19.5" x14ac:dyDescent="0.25">
      <c r="A99" s="403">
        <v>82</v>
      </c>
      <c r="B99" s="411" t="s">
        <v>334</v>
      </c>
      <c r="C99" s="410" t="s">
        <v>335</v>
      </c>
      <c r="D99" s="386" t="s">
        <v>132</v>
      </c>
      <c r="E99" s="376"/>
      <c r="F99" s="405"/>
      <c r="G99" s="325">
        <f t="shared" si="21"/>
        <v>10090</v>
      </c>
      <c r="H99" s="407">
        <f t="shared" si="22"/>
        <v>10590</v>
      </c>
      <c r="I99" s="406">
        <f t="shared" si="6"/>
        <v>4070</v>
      </c>
      <c r="J99" s="407">
        <f t="shared" si="7"/>
        <v>4270</v>
      </c>
      <c r="K99" s="406">
        <f>'Чарли в пленке Инесса NEW'!K98</f>
        <v>6020</v>
      </c>
      <c r="L99" s="326">
        <f t="shared" si="20"/>
        <v>6320</v>
      </c>
      <c r="O99" s="380">
        <v>4070</v>
      </c>
    </row>
    <row r="100" spans="1:15" s="380" customFormat="1" ht="19.5" x14ac:dyDescent="0.25">
      <c r="A100" s="403">
        <v>83</v>
      </c>
      <c r="B100" s="411" t="s">
        <v>257</v>
      </c>
      <c r="C100" s="410" t="s">
        <v>99</v>
      </c>
      <c r="D100" s="386" t="s">
        <v>132</v>
      </c>
      <c r="E100" s="376"/>
      <c r="F100" s="405"/>
      <c r="G100" s="325">
        <f t="shared" si="21"/>
        <v>10180</v>
      </c>
      <c r="H100" s="407">
        <f t="shared" si="22"/>
        <v>10690</v>
      </c>
      <c r="I100" s="406">
        <f t="shared" si="6"/>
        <v>4160</v>
      </c>
      <c r="J100" s="407">
        <f t="shared" si="7"/>
        <v>4370</v>
      </c>
      <c r="K100" s="406">
        <f>'Чарли в пленке Инесса NEW'!K99</f>
        <v>6020</v>
      </c>
      <c r="L100" s="326">
        <f t="shared" si="20"/>
        <v>6320</v>
      </c>
      <c r="O100" s="380">
        <v>4160</v>
      </c>
    </row>
    <row r="101" spans="1:15" s="380" customFormat="1" x14ac:dyDescent="0.25">
      <c r="A101" s="403">
        <v>84</v>
      </c>
      <c r="B101" s="415" t="s">
        <v>261</v>
      </c>
      <c r="C101" s="410" t="s">
        <v>6</v>
      </c>
      <c r="D101" s="386" t="s">
        <v>132</v>
      </c>
      <c r="E101" s="376"/>
      <c r="F101" s="405"/>
      <c r="G101" s="325">
        <f t="shared" si="21"/>
        <v>8680</v>
      </c>
      <c r="H101" s="407">
        <f t="shared" si="22"/>
        <v>9110</v>
      </c>
      <c r="I101" s="406">
        <f t="shared" si="6"/>
        <v>2420</v>
      </c>
      <c r="J101" s="407">
        <f t="shared" si="7"/>
        <v>2540</v>
      </c>
      <c r="K101" s="406">
        <f>'Чарли в пленке Инесса NEW'!K100</f>
        <v>6260</v>
      </c>
      <c r="L101" s="326">
        <f t="shared" si="20"/>
        <v>6570</v>
      </c>
      <c r="O101" s="380">
        <v>2420</v>
      </c>
    </row>
    <row r="102" spans="1:15" s="380" customFormat="1" x14ac:dyDescent="0.25">
      <c r="A102" s="403">
        <v>85</v>
      </c>
      <c r="B102" s="415" t="s">
        <v>378</v>
      </c>
      <c r="C102" s="410" t="s">
        <v>6</v>
      </c>
      <c r="D102" s="386" t="s">
        <v>132</v>
      </c>
      <c r="E102" s="376"/>
      <c r="F102" s="405"/>
      <c r="G102" s="325">
        <f t="shared" si="21"/>
        <v>11170</v>
      </c>
      <c r="H102" s="407">
        <f t="shared" si="22"/>
        <v>11730</v>
      </c>
      <c r="I102" s="406">
        <f t="shared" ref="I102" si="31">ROUND(O102*(1+ОбщаяНаценка/100),-1)</f>
        <v>2420</v>
      </c>
      <c r="J102" s="407">
        <f t="shared" ref="J102" si="32">ROUND(I102*1.05,-1)</f>
        <v>2540</v>
      </c>
      <c r="K102" s="406">
        <f>'Чарли в пленке Инесса NEW'!K101</f>
        <v>8750</v>
      </c>
      <c r="L102" s="326">
        <f t="shared" si="20"/>
        <v>9190</v>
      </c>
      <c r="M102" s="379" t="s">
        <v>379</v>
      </c>
      <c r="O102" s="380">
        <v>2420</v>
      </c>
    </row>
    <row r="103" spans="1:15" s="380" customFormat="1" ht="29.25" x14ac:dyDescent="0.25">
      <c r="A103" s="403">
        <v>86</v>
      </c>
      <c r="B103" s="411" t="s">
        <v>134</v>
      </c>
      <c r="C103" s="414" t="s">
        <v>135</v>
      </c>
      <c r="D103" s="386" t="s">
        <v>132</v>
      </c>
      <c r="E103" s="376"/>
      <c r="F103" s="405"/>
      <c r="G103" s="325">
        <f t="shared" si="21"/>
        <v>8220</v>
      </c>
      <c r="H103" s="407">
        <f t="shared" si="22"/>
        <v>8630</v>
      </c>
      <c r="I103" s="406">
        <f t="shared" si="6"/>
        <v>4020</v>
      </c>
      <c r="J103" s="407">
        <f t="shared" si="7"/>
        <v>4220</v>
      </c>
      <c r="K103" s="406">
        <f>'Чарли в пленке Инесса NEW'!K102</f>
        <v>4200</v>
      </c>
      <c r="L103" s="326">
        <f t="shared" si="20"/>
        <v>4410</v>
      </c>
      <c r="O103" s="380">
        <v>4020</v>
      </c>
    </row>
    <row r="104" spans="1:15" s="380" customFormat="1" ht="29.25" x14ac:dyDescent="0.25">
      <c r="A104" s="403">
        <v>87</v>
      </c>
      <c r="B104" s="411" t="s">
        <v>133</v>
      </c>
      <c r="C104" s="414" t="s">
        <v>135</v>
      </c>
      <c r="D104" s="386" t="s">
        <v>56</v>
      </c>
      <c r="E104" s="376"/>
      <c r="F104" s="405"/>
      <c r="G104" s="325">
        <f t="shared" si="21"/>
        <v>7660</v>
      </c>
      <c r="H104" s="407">
        <f t="shared" si="22"/>
        <v>8040</v>
      </c>
      <c r="I104" s="406">
        <f t="shared" si="6"/>
        <v>3690</v>
      </c>
      <c r="J104" s="407">
        <f t="shared" si="7"/>
        <v>3870</v>
      </c>
      <c r="K104" s="406">
        <f>'Чарли в пленке Инесса NEW'!K103</f>
        <v>3970</v>
      </c>
      <c r="L104" s="326">
        <f t="shared" si="20"/>
        <v>4170</v>
      </c>
      <c r="O104" s="380">
        <v>3690</v>
      </c>
    </row>
    <row r="105" spans="1:15" s="380" customFormat="1" ht="19.5" x14ac:dyDescent="0.25">
      <c r="A105" s="403">
        <v>88</v>
      </c>
      <c r="B105" s="411" t="s">
        <v>109</v>
      </c>
      <c r="C105" s="414" t="s">
        <v>110</v>
      </c>
      <c r="D105" s="416" t="s">
        <v>149</v>
      </c>
      <c r="E105" s="376">
        <v>3</v>
      </c>
      <c r="F105" s="405">
        <v>0.04</v>
      </c>
      <c r="G105" s="325">
        <f t="shared" si="21"/>
        <v>2160</v>
      </c>
      <c r="H105" s="407">
        <f t="shared" si="22"/>
        <v>2270</v>
      </c>
      <c r="I105" s="406">
        <f t="shared" si="6"/>
        <v>1650</v>
      </c>
      <c r="J105" s="407">
        <f t="shared" si="7"/>
        <v>1730</v>
      </c>
      <c r="K105" s="406">
        <f>'Чарли в пленке Инесса NEW'!K104</f>
        <v>510</v>
      </c>
      <c r="L105" s="326">
        <f t="shared" si="20"/>
        <v>540</v>
      </c>
      <c r="O105" s="380">
        <v>1650</v>
      </c>
    </row>
    <row r="106" spans="1:15" s="380" customFormat="1" ht="29.25" x14ac:dyDescent="0.25">
      <c r="A106" s="403">
        <v>89</v>
      </c>
      <c r="B106" s="411" t="s">
        <v>111</v>
      </c>
      <c r="C106" s="414" t="s">
        <v>112</v>
      </c>
      <c r="D106" s="417" t="s">
        <v>149</v>
      </c>
      <c r="E106" s="376">
        <v>3</v>
      </c>
      <c r="F106" s="405">
        <v>0.04</v>
      </c>
      <c r="G106" s="325">
        <f t="shared" si="21"/>
        <v>2630</v>
      </c>
      <c r="H106" s="407">
        <f t="shared" si="22"/>
        <v>2760</v>
      </c>
      <c r="I106" s="406">
        <f t="shared" si="6"/>
        <v>1650</v>
      </c>
      <c r="J106" s="407">
        <f t="shared" si="7"/>
        <v>1730</v>
      </c>
      <c r="K106" s="406">
        <f>'Чарли в пленке Инесса NEW'!K105</f>
        <v>980</v>
      </c>
      <c r="L106" s="326">
        <f t="shared" si="20"/>
        <v>1030</v>
      </c>
      <c r="O106" s="380">
        <v>1650</v>
      </c>
    </row>
    <row r="107" spans="1:15" s="380" customFormat="1" x14ac:dyDescent="0.25">
      <c r="A107" s="403">
        <v>90</v>
      </c>
      <c r="B107" s="385" t="s">
        <v>92</v>
      </c>
      <c r="C107" s="388" t="s">
        <v>248</v>
      </c>
      <c r="D107" s="392" t="s">
        <v>94</v>
      </c>
      <c r="E107" s="376">
        <v>6</v>
      </c>
      <c r="F107" s="405">
        <v>0.02</v>
      </c>
      <c r="G107" s="325">
        <f t="shared" si="21"/>
        <v>1490</v>
      </c>
      <c r="H107" s="407">
        <f t="shared" si="22"/>
        <v>1570</v>
      </c>
      <c r="I107" s="406">
        <f t="shared" ref="I107:I120" si="33">ROUND(O107*(1+ОбщаяНаценка/100),-1)</f>
        <v>1370</v>
      </c>
      <c r="J107" s="407">
        <f t="shared" si="7"/>
        <v>1440</v>
      </c>
      <c r="K107" s="406">
        <f>'Чарли в пленке Инесса NEW'!K106</f>
        <v>120</v>
      </c>
      <c r="L107" s="326">
        <f t="shared" si="20"/>
        <v>130</v>
      </c>
      <c r="O107" s="380">
        <v>1370</v>
      </c>
    </row>
    <row r="108" spans="1:15" s="380" customFormat="1" x14ac:dyDescent="0.25">
      <c r="A108" s="403">
        <v>91</v>
      </c>
      <c r="B108" s="385" t="s">
        <v>93</v>
      </c>
      <c r="C108" s="388" t="s">
        <v>248</v>
      </c>
      <c r="D108" s="392" t="s">
        <v>95</v>
      </c>
      <c r="E108" s="376">
        <v>5</v>
      </c>
      <c r="F108" s="405">
        <v>0.01</v>
      </c>
      <c r="G108" s="325">
        <f t="shared" si="21"/>
        <v>1160</v>
      </c>
      <c r="H108" s="407">
        <f t="shared" si="22"/>
        <v>1210</v>
      </c>
      <c r="I108" s="406">
        <f t="shared" si="33"/>
        <v>1070</v>
      </c>
      <c r="J108" s="407">
        <f t="shared" si="7"/>
        <v>1120</v>
      </c>
      <c r="K108" s="406">
        <f>'Чарли в пленке Инесса NEW'!K107</f>
        <v>90</v>
      </c>
      <c r="L108" s="326">
        <f t="shared" si="20"/>
        <v>90</v>
      </c>
      <c r="O108" s="380">
        <v>1070</v>
      </c>
    </row>
    <row r="109" spans="1:15" s="380" customFormat="1" ht="19.5" x14ac:dyDescent="0.25">
      <c r="A109" s="403">
        <v>92</v>
      </c>
      <c r="B109" s="373" t="s">
        <v>57</v>
      </c>
      <c r="C109" s="374" t="s">
        <v>58</v>
      </c>
      <c r="D109" s="383" t="s">
        <v>59</v>
      </c>
      <c r="E109" s="393">
        <v>3</v>
      </c>
      <c r="F109" s="418">
        <v>0.01</v>
      </c>
      <c r="G109" s="325">
        <f t="shared" si="21"/>
        <v>700</v>
      </c>
      <c r="H109" s="407">
        <f t="shared" si="22"/>
        <v>740</v>
      </c>
      <c r="I109" s="406">
        <f t="shared" si="33"/>
        <v>700</v>
      </c>
      <c r="J109" s="407">
        <f t="shared" si="7"/>
        <v>740</v>
      </c>
      <c r="K109" s="406"/>
      <c r="L109" s="326">
        <f t="shared" si="20"/>
        <v>0</v>
      </c>
      <c r="O109" s="380">
        <v>700</v>
      </c>
    </row>
    <row r="110" spans="1:15" s="380" customFormat="1" ht="19.5" x14ac:dyDescent="0.25">
      <c r="A110" s="403">
        <v>93</v>
      </c>
      <c r="B110" s="373" t="s">
        <v>60</v>
      </c>
      <c r="C110" s="374" t="s">
        <v>58</v>
      </c>
      <c r="D110" s="383" t="s">
        <v>61</v>
      </c>
      <c r="E110" s="393">
        <v>1</v>
      </c>
      <c r="F110" s="418">
        <v>0.01</v>
      </c>
      <c r="G110" s="325">
        <f t="shared" si="21"/>
        <v>230</v>
      </c>
      <c r="H110" s="407">
        <f t="shared" si="22"/>
        <v>240</v>
      </c>
      <c r="I110" s="406">
        <f t="shared" si="33"/>
        <v>230</v>
      </c>
      <c r="J110" s="407">
        <f t="shared" si="7"/>
        <v>240</v>
      </c>
      <c r="K110" s="406"/>
      <c r="L110" s="326">
        <f t="shared" si="20"/>
        <v>0</v>
      </c>
      <c r="O110" s="380">
        <v>230</v>
      </c>
    </row>
    <row r="111" spans="1:15" s="380" customFormat="1" ht="19.5" x14ac:dyDescent="0.25">
      <c r="A111" s="403">
        <v>94</v>
      </c>
      <c r="B111" s="373" t="s">
        <v>62</v>
      </c>
      <c r="C111" s="374" t="s">
        <v>63</v>
      </c>
      <c r="D111" s="383" t="s">
        <v>64</v>
      </c>
      <c r="E111" s="393">
        <v>6</v>
      </c>
      <c r="F111" s="418">
        <v>0.02</v>
      </c>
      <c r="G111" s="325">
        <f t="shared" si="21"/>
        <v>1220</v>
      </c>
      <c r="H111" s="407">
        <f t="shared" si="22"/>
        <v>1280</v>
      </c>
      <c r="I111" s="406">
        <f t="shared" si="33"/>
        <v>1220</v>
      </c>
      <c r="J111" s="407">
        <f t="shared" si="7"/>
        <v>1280</v>
      </c>
      <c r="K111" s="406"/>
      <c r="L111" s="326">
        <f t="shared" si="20"/>
        <v>0</v>
      </c>
      <c r="O111" s="380">
        <v>1220</v>
      </c>
    </row>
    <row r="112" spans="1:15" s="380" customFormat="1" ht="19.5" x14ac:dyDescent="0.25">
      <c r="A112" s="403">
        <v>95</v>
      </c>
      <c r="B112" s="373" t="s">
        <v>65</v>
      </c>
      <c r="C112" s="374" t="s">
        <v>63</v>
      </c>
      <c r="D112" s="383" t="s">
        <v>66</v>
      </c>
      <c r="E112" s="393">
        <v>3</v>
      </c>
      <c r="F112" s="418">
        <v>0.02</v>
      </c>
      <c r="G112" s="325">
        <f t="shared" si="21"/>
        <v>660</v>
      </c>
      <c r="H112" s="407">
        <f t="shared" si="22"/>
        <v>690</v>
      </c>
      <c r="I112" s="406">
        <f t="shared" si="33"/>
        <v>660</v>
      </c>
      <c r="J112" s="407">
        <f t="shared" si="7"/>
        <v>690</v>
      </c>
      <c r="K112" s="406"/>
      <c r="L112" s="326">
        <f t="shared" si="20"/>
        <v>0</v>
      </c>
      <c r="O112" s="380">
        <v>660</v>
      </c>
    </row>
    <row r="113" spans="1:15" s="380" customFormat="1" ht="19.5" x14ac:dyDescent="0.25">
      <c r="A113" s="403">
        <v>96</v>
      </c>
      <c r="B113" s="373" t="s">
        <v>67</v>
      </c>
      <c r="C113" s="374" t="s">
        <v>68</v>
      </c>
      <c r="D113" s="383" t="s">
        <v>69</v>
      </c>
      <c r="E113" s="393">
        <v>16</v>
      </c>
      <c r="F113" s="418">
        <v>0.04</v>
      </c>
      <c r="G113" s="325">
        <f t="shared" si="21"/>
        <v>3370</v>
      </c>
      <c r="H113" s="407">
        <f t="shared" si="22"/>
        <v>3540</v>
      </c>
      <c r="I113" s="406">
        <f t="shared" si="33"/>
        <v>3370</v>
      </c>
      <c r="J113" s="407">
        <f t="shared" si="7"/>
        <v>3540</v>
      </c>
      <c r="K113" s="406"/>
      <c r="L113" s="326">
        <f t="shared" si="20"/>
        <v>0</v>
      </c>
      <c r="O113" s="380">
        <v>3370</v>
      </c>
    </row>
    <row r="114" spans="1:15" s="380" customFormat="1" ht="19.5" x14ac:dyDescent="0.25">
      <c r="A114" s="403">
        <v>97</v>
      </c>
      <c r="B114" s="385" t="s">
        <v>154</v>
      </c>
      <c r="C114" s="374" t="s">
        <v>58</v>
      </c>
      <c r="D114" s="392" t="s">
        <v>147</v>
      </c>
      <c r="E114" s="376"/>
      <c r="F114" s="421"/>
      <c r="G114" s="325">
        <f t="shared" si="21"/>
        <v>870</v>
      </c>
      <c r="H114" s="407">
        <f t="shared" si="22"/>
        <v>910</v>
      </c>
      <c r="I114" s="406">
        <f t="shared" si="33"/>
        <v>870</v>
      </c>
      <c r="J114" s="407">
        <f t="shared" si="7"/>
        <v>910</v>
      </c>
      <c r="K114" s="406"/>
      <c r="L114" s="326">
        <f t="shared" si="20"/>
        <v>0</v>
      </c>
      <c r="O114" s="380">
        <v>870</v>
      </c>
    </row>
    <row r="115" spans="1:15" s="380" customFormat="1" ht="19.5" x14ac:dyDescent="0.25">
      <c r="A115" s="403">
        <v>98</v>
      </c>
      <c r="B115" s="385" t="s">
        <v>121</v>
      </c>
      <c r="C115" s="388" t="s">
        <v>123</v>
      </c>
      <c r="D115" s="392" t="s">
        <v>137</v>
      </c>
      <c r="E115" s="376"/>
      <c r="F115" s="421"/>
      <c r="G115" s="325">
        <f t="shared" si="21"/>
        <v>3720</v>
      </c>
      <c r="H115" s="407">
        <f t="shared" si="22"/>
        <v>3910</v>
      </c>
      <c r="I115" s="406">
        <f t="shared" si="33"/>
        <v>3720</v>
      </c>
      <c r="J115" s="407">
        <f t="shared" si="7"/>
        <v>3910</v>
      </c>
      <c r="K115" s="406"/>
      <c r="L115" s="326">
        <f t="shared" si="20"/>
        <v>0</v>
      </c>
      <c r="O115" s="380">
        <v>3720</v>
      </c>
    </row>
    <row r="116" spans="1:15" s="380" customFormat="1" ht="19.5" x14ac:dyDescent="0.25">
      <c r="A116" s="403">
        <v>99</v>
      </c>
      <c r="B116" s="385" t="s">
        <v>240</v>
      </c>
      <c r="C116" s="388" t="s">
        <v>123</v>
      </c>
      <c r="D116" s="392" t="s">
        <v>242</v>
      </c>
      <c r="E116" s="376"/>
      <c r="F116" s="418"/>
      <c r="G116" s="325">
        <f t="shared" si="21"/>
        <v>4180</v>
      </c>
      <c r="H116" s="407">
        <f t="shared" si="22"/>
        <v>4390</v>
      </c>
      <c r="I116" s="406">
        <f t="shared" si="33"/>
        <v>4180</v>
      </c>
      <c r="J116" s="407">
        <f t="shared" si="7"/>
        <v>4390</v>
      </c>
      <c r="K116" s="406"/>
      <c r="L116" s="326">
        <f t="shared" si="20"/>
        <v>0</v>
      </c>
      <c r="O116" s="380">
        <v>4180</v>
      </c>
    </row>
    <row r="117" spans="1:15" s="380" customFormat="1" ht="19.5" x14ac:dyDescent="0.25">
      <c r="A117" s="403">
        <v>100</v>
      </c>
      <c r="B117" s="385" t="s">
        <v>241</v>
      </c>
      <c r="C117" s="388" t="s">
        <v>123</v>
      </c>
      <c r="D117" s="392" t="s">
        <v>243</v>
      </c>
      <c r="E117" s="376"/>
      <c r="F117" s="418"/>
      <c r="G117" s="325">
        <f t="shared" si="21"/>
        <v>4180</v>
      </c>
      <c r="H117" s="407">
        <f t="shared" si="22"/>
        <v>4390</v>
      </c>
      <c r="I117" s="406">
        <f t="shared" si="33"/>
        <v>4180</v>
      </c>
      <c r="J117" s="407">
        <f t="shared" si="7"/>
        <v>4390</v>
      </c>
      <c r="K117" s="406"/>
      <c r="L117" s="326">
        <f t="shared" si="20"/>
        <v>0</v>
      </c>
      <c r="O117" s="380">
        <v>4180</v>
      </c>
    </row>
    <row r="118" spans="1:15" s="380" customFormat="1" ht="29.25" x14ac:dyDescent="0.25">
      <c r="A118" s="403">
        <v>101</v>
      </c>
      <c r="B118" s="385" t="s">
        <v>290</v>
      </c>
      <c r="C118" s="388" t="s">
        <v>245</v>
      </c>
      <c r="D118" s="392" t="s">
        <v>244</v>
      </c>
      <c r="E118" s="376"/>
      <c r="F118" s="418"/>
      <c r="G118" s="325">
        <f t="shared" si="21"/>
        <v>510</v>
      </c>
      <c r="H118" s="407">
        <f t="shared" si="22"/>
        <v>540</v>
      </c>
      <c r="I118" s="406">
        <f t="shared" si="33"/>
        <v>510</v>
      </c>
      <c r="J118" s="407">
        <f t="shared" si="7"/>
        <v>540</v>
      </c>
      <c r="K118" s="406"/>
      <c r="L118" s="326">
        <f t="shared" si="20"/>
        <v>0</v>
      </c>
      <c r="O118" s="380">
        <v>510</v>
      </c>
    </row>
    <row r="119" spans="1:15" s="380" customFormat="1" x14ac:dyDescent="0.25">
      <c r="A119" s="403">
        <v>102</v>
      </c>
      <c r="B119" s="373" t="s">
        <v>70</v>
      </c>
      <c r="C119" s="374" t="s">
        <v>71</v>
      </c>
      <c r="D119" s="383" t="s">
        <v>72</v>
      </c>
      <c r="E119" s="393">
        <v>4</v>
      </c>
      <c r="F119" s="418">
        <v>0.01</v>
      </c>
      <c r="G119" s="325">
        <f t="shared" si="21"/>
        <v>1330</v>
      </c>
      <c r="H119" s="407">
        <f t="shared" si="22"/>
        <v>1390</v>
      </c>
      <c r="I119" s="406">
        <f t="shared" si="33"/>
        <v>860</v>
      </c>
      <c r="J119" s="407">
        <f t="shared" si="7"/>
        <v>900</v>
      </c>
      <c r="K119" s="406">
        <f>'Чарли в пленке Инесса NEW'!K118</f>
        <v>470</v>
      </c>
      <c r="L119" s="326">
        <f t="shared" si="20"/>
        <v>490</v>
      </c>
      <c r="O119" s="380">
        <v>860</v>
      </c>
    </row>
    <row r="120" spans="1:15" s="380" customFormat="1" ht="15.75" thickBot="1" x14ac:dyDescent="0.3">
      <c r="A120" s="403">
        <v>103</v>
      </c>
      <c r="B120" s="373" t="s">
        <v>73</v>
      </c>
      <c r="C120" s="374" t="s">
        <v>71</v>
      </c>
      <c r="D120" s="383" t="s">
        <v>74</v>
      </c>
      <c r="E120" s="393">
        <v>4</v>
      </c>
      <c r="F120" s="421">
        <v>0.01</v>
      </c>
      <c r="G120" s="327">
        <f t="shared" si="21"/>
        <v>1070</v>
      </c>
      <c r="H120" s="423">
        <f t="shared" si="22"/>
        <v>1120</v>
      </c>
      <c r="I120" s="422">
        <f t="shared" si="33"/>
        <v>1070</v>
      </c>
      <c r="J120" s="423">
        <f t="shared" si="7"/>
        <v>1120</v>
      </c>
      <c r="K120" s="422"/>
      <c r="L120" s="326">
        <f t="shared" si="20"/>
        <v>0</v>
      </c>
      <c r="O120" s="380">
        <v>1070</v>
      </c>
    </row>
    <row r="121" spans="1:15" x14ac:dyDescent="0.25">
      <c r="D121" s="89"/>
      <c r="E121" s="76"/>
      <c r="F121" s="59"/>
      <c r="G121" s="59"/>
      <c r="H121" s="59"/>
    </row>
    <row r="122" spans="1:15" x14ac:dyDescent="0.25">
      <c r="E122" s="77"/>
    </row>
    <row r="123" spans="1:15" x14ac:dyDescent="0.25">
      <c r="E123" s="76"/>
    </row>
    <row r="124" spans="1:15" x14ac:dyDescent="0.25">
      <c r="E124" s="76"/>
    </row>
    <row r="125" spans="1:15" x14ac:dyDescent="0.25">
      <c r="B125" s="51"/>
      <c r="C125" s="16"/>
      <c r="E125" s="77"/>
    </row>
    <row r="126" spans="1:15" x14ac:dyDescent="0.25">
      <c r="B126" s="51"/>
      <c r="C126" s="16"/>
      <c r="E126" s="76"/>
      <c r="F126" s="59"/>
      <c r="G126" s="59"/>
      <c r="H126" s="59"/>
    </row>
    <row r="127" spans="1:15" x14ac:dyDescent="0.25">
      <c r="B127" s="51"/>
      <c r="C127" s="16"/>
    </row>
  </sheetData>
  <mergeCells count="5">
    <mergeCell ref="B9:C9"/>
    <mergeCell ref="B11:C11"/>
    <mergeCell ref="G16:H16"/>
    <mergeCell ref="I16:J16"/>
    <mergeCell ref="K16:L16"/>
  </mergeCells>
  <pageMargins left="0.7" right="0.7" top="0.75" bottom="0.75" header="0.3" footer="0.3"/>
  <pageSetup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4</vt:i4>
      </vt:variant>
    </vt:vector>
  </HeadingPairs>
  <TitlesOfParts>
    <vt:vector size="18" baseType="lpstr">
      <vt:lpstr>Наценка</vt:lpstr>
      <vt:lpstr> КОРПУС Кухня</vt:lpstr>
      <vt:lpstr>Чарли в пленке Чарли</vt:lpstr>
      <vt:lpstr>Чарли в пленке Глэдис</vt:lpstr>
      <vt:lpstr>Чарли в пленке Прованс</vt:lpstr>
      <vt:lpstr>Чарли  в пленке Квадро</vt:lpstr>
      <vt:lpstr>Чарли в пленке Тесс</vt:lpstr>
      <vt:lpstr>Чарли в пленке Инесса NEW</vt:lpstr>
      <vt:lpstr>Чарли в пленке  Афина</vt:lpstr>
      <vt:lpstr>Чарли в пленке Люкс</vt:lpstr>
      <vt:lpstr>Чарли в пленке Шале</vt:lpstr>
      <vt:lpstr>Чарли в пленке Милания</vt:lpstr>
      <vt:lpstr>Чарли в пленке Ева</vt:lpstr>
      <vt:lpstr>Лист1</vt:lpstr>
      <vt:lpstr>' КОРПУС Кухня'!Область_печати</vt:lpstr>
      <vt:lpstr>'Чарли в пленке  Афина'!Область_печати</vt:lpstr>
      <vt:lpstr>'Чарли в пленке Прованс'!Область_печати</vt:lpstr>
      <vt:lpstr>ОбщаяНаценка</vt:lpstr>
    </vt:vector>
  </TitlesOfParts>
  <Company>MebelIndastri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</dc:creator>
  <cp:lastModifiedBy>User</cp:lastModifiedBy>
  <cp:lastPrinted>2025-09-12T10:04:37Z</cp:lastPrinted>
  <dcterms:created xsi:type="dcterms:W3CDTF">2018-03-14T10:25:46Z</dcterms:created>
  <dcterms:modified xsi:type="dcterms:W3CDTF">2026-01-26T13:41:34Z</dcterms:modified>
</cp:coreProperties>
</file>